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20" yWindow="140" windowWidth="15120" windowHeight="72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01" i="1" l="1"/>
  <c r="D133" i="1" l="1"/>
  <c r="E133" i="1"/>
  <c r="F133" i="1"/>
  <c r="G133" i="1"/>
  <c r="C133" i="1"/>
  <c r="D72" i="1"/>
  <c r="E72" i="1"/>
  <c r="F72" i="1"/>
  <c r="G72" i="1"/>
  <c r="C72" i="1"/>
  <c r="C290" i="1" l="1"/>
  <c r="C190" i="1"/>
  <c r="C42" i="1"/>
  <c r="C109" i="1" l="1"/>
  <c r="C261" i="1" l="1"/>
  <c r="C110" i="1" l="1"/>
  <c r="G261" i="1" l="1"/>
  <c r="F261" i="1"/>
  <c r="E261" i="1"/>
  <c r="D261" i="1"/>
  <c r="G290" i="1"/>
  <c r="F290" i="1"/>
  <c r="E290" i="1"/>
  <c r="D290" i="1"/>
  <c r="G231" i="1"/>
  <c r="F231" i="1"/>
  <c r="E231" i="1"/>
  <c r="D231" i="1"/>
  <c r="C231" i="1"/>
  <c r="G199" i="1"/>
  <c r="F199" i="1"/>
  <c r="E199" i="1"/>
  <c r="D199" i="1"/>
  <c r="C199" i="1"/>
  <c r="G169" i="1"/>
  <c r="F169" i="1"/>
  <c r="E169" i="1"/>
  <c r="D169" i="1"/>
  <c r="C169" i="1"/>
  <c r="G143" i="1"/>
  <c r="F143" i="1"/>
  <c r="E143" i="1"/>
  <c r="D143" i="1"/>
  <c r="C143" i="1"/>
  <c r="G109" i="1"/>
  <c r="F109" i="1"/>
  <c r="E109" i="1"/>
  <c r="D109" i="1"/>
  <c r="G81" i="1"/>
  <c r="F81" i="1"/>
  <c r="E81" i="1"/>
  <c r="D81" i="1"/>
  <c r="C81" i="1"/>
  <c r="G51" i="1"/>
  <c r="F51" i="1"/>
  <c r="E51" i="1"/>
  <c r="D51" i="1"/>
  <c r="C51" i="1"/>
  <c r="G24" i="1"/>
  <c r="F24" i="1"/>
  <c r="E24" i="1"/>
  <c r="D24" i="1"/>
  <c r="C24" i="1"/>
  <c r="G281" i="1" l="1"/>
  <c r="G291" i="1" s="1"/>
  <c r="F281" i="1"/>
  <c r="F291" i="1" s="1"/>
  <c r="E281" i="1"/>
  <c r="E291" i="1" s="1"/>
  <c r="D281" i="1"/>
  <c r="D291" i="1" s="1"/>
  <c r="C281" i="1"/>
  <c r="C291" i="1" s="1"/>
  <c r="G251" i="1"/>
  <c r="G262" i="1" s="1"/>
  <c r="F251" i="1"/>
  <c r="F262" i="1" s="1"/>
  <c r="E251" i="1"/>
  <c r="E262" i="1" s="1"/>
  <c r="D251" i="1"/>
  <c r="D262" i="1" s="1"/>
  <c r="C251" i="1"/>
  <c r="C262" i="1" s="1"/>
  <c r="G221" i="1"/>
  <c r="G232" i="1" s="1"/>
  <c r="F221" i="1"/>
  <c r="F232" i="1" s="1"/>
  <c r="E221" i="1"/>
  <c r="E232" i="1" s="1"/>
  <c r="D221" i="1"/>
  <c r="D232" i="1" s="1"/>
  <c r="C221" i="1"/>
  <c r="C232" i="1" s="1"/>
  <c r="G190" i="1"/>
  <c r="G200" i="1" s="1"/>
  <c r="F190" i="1"/>
  <c r="F200" i="1" s="1"/>
  <c r="E190" i="1"/>
  <c r="E200" i="1" s="1"/>
  <c r="D190" i="1"/>
  <c r="D200" i="1" s="1"/>
  <c r="C200" i="1"/>
  <c r="G160" i="1"/>
  <c r="G170" i="1" s="1"/>
  <c r="F160" i="1"/>
  <c r="F170" i="1" s="1"/>
  <c r="E160" i="1"/>
  <c r="E170" i="1" s="1"/>
  <c r="D160" i="1"/>
  <c r="D170" i="1" s="1"/>
  <c r="C160" i="1"/>
  <c r="C170" i="1" s="1"/>
  <c r="G144" i="1"/>
  <c r="F144" i="1"/>
  <c r="E144" i="1"/>
  <c r="D144" i="1"/>
  <c r="C144" i="1"/>
  <c r="G101" i="1"/>
  <c r="G110" i="1" s="1"/>
  <c r="F101" i="1"/>
  <c r="F110" i="1" s="1"/>
  <c r="E101" i="1"/>
  <c r="E110" i="1" s="1"/>
  <c r="D101" i="1"/>
  <c r="D110" i="1" s="1"/>
  <c r="G82" i="1"/>
  <c r="F82" i="1"/>
  <c r="E82" i="1"/>
  <c r="D82" i="1"/>
  <c r="C82" i="1"/>
  <c r="G42" i="1"/>
  <c r="G52" i="1" s="1"/>
  <c r="F42" i="1"/>
  <c r="F52" i="1" s="1"/>
  <c r="E42" i="1"/>
  <c r="E52" i="1" s="1"/>
  <c r="D42" i="1"/>
  <c r="D52" i="1" s="1"/>
  <c r="C52" i="1"/>
  <c r="G15" i="1"/>
  <c r="G25" i="1" s="1"/>
  <c r="F15" i="1"/>
  <c r="E15" i="1"/>
  <c r="E25" i="1" s="1"/>
  <c r="D15" i="1"/>
  <c r="D25" i="1" s="1"/>
  <c r="C15" i="1"/>
  <c r="C25" i="1" s="1"/>
  <c r="C315" i="1" l="1"/>
  <c r="D307" i="1"/>
  <c r="F307" i="1"/>
  <c r="F308" i="1" s="1"/>
  <c r="C307" i="1"/>
  <c r="C308" i="1" s="1"/>
  <c r="F25" i="1"/>
  <c r="E307" i="1" s="1"/>
  <c r="E308" i="1" s="1"/>
  <c r="D308" i="1"/>
  <c r="C309" i="1" l="1"/>
  <c r="D309" i="1"/>
  <c r="E309" i="1"/>
</calcChain>
</file>

<file path=xl/sharedStrings.xml><?xml version="1.0" encoding="utf-8"?>
<sst xmlns="http://schemas.openxmlformats.org/spreadsheetml/2006/main" count="359" uniqueCount="132">
  <si>
    <t>ОСНОВНОЕ МЕНЮ ПРИГОТАВЛИВАЕМЫХ БЛЮД</t>
  </si>
  <si>
    <t xml:space="preserve">1 день </t>
  </si>
  <si>
    <t xml:space="preserve">прием пищи </t>
  </si>
  <si>
    <t xml:space="preserve">наименование блюд </t>
  </si>
  <si>
    <t xml:space="preserve">вес блюда </t>
  </si>
  <si>
    <t xml:space="preserve">пищевые вещества </t>
  </si>
  <si>
    <t>энергетическая ценность, ккал</t>
  </si>
  <si>
    <t xml:space="preserve">№ рецептуры </t>
  </si>
  <si>
    <t>сборник рецептур</t>
  </si>
  <si>
    <t>Белки, г</t>
  </si>
  <si>
    <t>Жиры, г</t>
  </si>
  <si>
    <t>Углеводы,г</t>
  </si>
  <si>
    <t>неделя 1,день 1</t>
  </si>
  <si>
    <t xml:space="preserve">ЗАВТРАК </t>
  </si>
  <si>
    <t xml:space="preserve">КОНДИТЕРСКИЕ ИЗДЕЛИЯ   </t>
  </si>
  <si>
    <t>к/к</t>
  </si>
  <si>
    <t>КАКАО С МОЛОКОМ</t>
  </si>
  <si>
    <t>ХЛЕБ РЖАНОЙ</t>
  </si>
  <si>
    <t xml:space="preserve">ХЛЕБ ПШЕНИЧНЫЙ </t>
  </si>
  <si>
    <t>ПЛОДЫ ИЛИ ЯГОДЫ СВЕЖИЕ</t>
  </si>
  <si>
    <t>МАСЛО СЛИВОЧНОЕ</t>
  </si>
  <si>
    <t>итого за прием пищи :</t>
  </si>
  <si>
    <t xml:space="preserve">2 день </t>
  </si>
  <si>
    <t>неделя 1,день 2</t>
  </si>
  <si>
    <t>ИКРА КАБАЧКОВАЯ КОНСЕРВИРОВАННАЯ</t>
  </si>
  <si>
    <t>МАКАРОННЫЕ ИЗДЕЛИЯ ОТВАРНЫЕ С СЫРОМ</t>
  </si>
  <si>
    <t>ХЛЕБ ПШЕНИЧНЫЙ</t>
  </si>
  <si>
    <t xml:space="preserve">СОКИ ОВОЩНЫЕ, ФРУКТОВЫЕ, ЯГОДНЫЕ </t>
  </si>
  <si>
    <t xml:space="preserve">ЯЙЦО ОТВАРНОЕ </t>
  </si>
  <si>
    <t xml:space="preserve">3 день </t>
  </si>
  <si>
    <t>неделя 1,день 3</t>
  </si>
  <si>
    <t>САЛАТ ИЗ СОЛЕНЫХ ОГУРЦОВ С ЛУКОМ</t>
  </si>
  <si>
    <t>или ОВОЩИ НАТУРАЛЬНЫЕ  ПО СЕЗОНУ</t>
  </si>
  <si>
    <t>70/71</t>
  </si>
  <si>
    <t>ТЕФТЕЛИ РЫБНЫЕ В СОУСЕ</t>
  </si>
  <si>
    <t xml:space="preserve">КАРТОФЕЛЬНОЕ ПЮРЕ </t>
  </si>
  <si>
    <t>СОКИ ОВОЩНЫЕ, ФРУКТОВЫЕ И ЯГОДНЫЕ</t>
  </si>
  <si>
    <t xml:space="preserve">4 день </t>
  </si>
  <si>
    <t>неделя 1,день 4</t>
  </si>
  <si>
    <t>ЗАПЕКАНКА ИЗ ТВОРОГА С МОЛОКОМ СГУЩЕН.</t>
  </si>
  <si>
    <t>135/50</t>
  </si>
  <si>
    <t xml:space="preserve">ЧАЙ С САХАРОМ </t>
  </si>
  <si>
    <t xml:space="preserve">КИСЛОМОЛОЧНЫЙ НАПИТОК </t>
  </si>
  <si>
    <t xml:space="preserve">5 день </t>
  </si>
  <si>
    <t>неделя 1,день 5</t>
  </si>
  <si>
    <t xml:space="preserve">САЛАТ ИЗ КВАШЕНОЙ  КАПУСТЫ </t>
  </si>
  <si>
    <t xml:space="preserve">КОТЛЕТЫ, БИТОЧКИ, ШНИЦЕЛИ </t>
  </si>
  <si>
    <t>КАША ВЯЗКАЯ ИЗ КРУПЫ ГРЕЧНЕВОЙ</t>
  </si>
  <si>
    <t>СОКИ ФРУКТОВЫЕ</t>
  </si>
  <si>
    <t xml:space="preserve">6 день </t>
  </si>
  <si>
    <t>неделя 2,день 1</t>
  </si>
  <si>
    <t xml:space="preserve">КАША  МОЛОЧНАЯ ИЗ КРУПЫ ПШЕННОЙ С М/С </t>
  </si>
  <si>
    <t xml:space="preserve">ХЛЕБ РЖАНОЙ </t>
  </si>
  <si>
    <t xml:space="preserve">БУТЕРБРОДЫ С ДЖЕМОМ ИЛИ ПОВИДЛОМ  </t>
  </si>
  <si>
    <t>НАПИТОК КОФЕЙНЫЙ НА МОЛОКЕ</t>
  </si>
  <si>
    <t xml:space="preserve">7 день </t>
  </si>
  <si>
    <t>неделя 2,день 2</t>
  </si>
  <si>
    <t>МАКАРОНЫ ОТВАРНЫЕ С СЫРОМ</t>
  </si>
  <si>
    <t>СДОБЫЕ ИЗДЕЛИЯ</t>
  </si>
  <si>
    <t xml:space="preserve">8 день </t>
  </si>
  <si>
    <t>неделя 2,день 3</t>
  </si>
  <si>
    <t xml:space="preserve">САЛАТ ИЗ ОТВАРНОЙ СВЕКЛЫ С ЗЕЛЕНЫМ ГОРОШКОМ </t>
  </si>
  <si>
    <t>ОВОЩИ НАТУРАЛЬНЫЕ  ПО СЕЗОНУ</t>
  </si>
  <si>
    <t>ПЕЧЕНЬ, ТУШЕНАЯ В СОУСЕ</t>
  </si>
  <si>
    <t>261\332</t>
  </si>
  <si>
    <t>КАРТОФЕЛЬНОЕ ПЮРЕ</t>
  </si>
  <si>
    <t xml:space="preserve">9 день </t>
  </si>
  <si>
    <t>неделя 2,день 4</t>
  </si>
  <si>
    <t>ПТИЦА  ТУШЕННАЯ В СОУСЕ</t>
  </si>
  <si>
    <t>290/331</t>
  </si>
  <si>
    <t xml:space="preserve">КИСЕЛЬ ИЗ СУХОФРУКТОВ </t>
  </si>
  <si>
    <t xml:space="preserve">ФРУКТЫ СВЕЖИЕ </t>
  </si>
  <si>
    <t>10 день</t>
  </si>
  <si>
    <t>неделя 2,день 5</t>
  </si>
  <si>
    <t>САЛАТ ИЗ СВЕКЛЫ С ОГУРЦАМИ СОЛЕНЫМИ</t>
  </si>
  <si>
    <t xml:space="preserve">МЯСО ДУХОВОЕ ( РАГУ ИЗ МЯСА) </t>
  </si>
  <si>
    <t>ЧАЙ С САХАРОМ</t>
  </si>
  <si>
    <t>ИТОГО ПО ПРИМЕРНОМУ МЕНЮ</t>
  </si>
  <si>
    <t xml:space="preserve">итого </t>
  </si>
  <si>
    <t>Пищевые вещества</t>
  </si>
  <si>
    <t>энергетическая ценность,ккал</t>
  </si>
  <si>
    <t>белки,г</t>
  </si>
  <si>
    <t>жиру,г.</t>
  </si>
  <si>
    <t>углеводы,г</t>
  </si>
  <si>
    <t xml:space="preserve">итого за весь период </t>
  </si>
  <si>
    <t>среднее значение за период</t>
  </si>
  <si>
    <t xml:space="preserve">содержание белков , жиров, углеводов в меню за период в % от калорийности </t>
  </si>
  <si>
    <t>СУММАРНЫЕ ОБЪЕМЫ БЛЮД ПО ПРИЕМАМ ПИЩИ (В ГРАММАХ)</t>
  </si>
  <si>
    <t xml:space="preserve">возраст  детей </t>
  </si>
  <si>
    <t xml:space="preserve">завтрак </t>
  </si>
  <si>
    <t>КАША МОЛОЧНАЯ ИЗ КРУПЫ РИСОВОЙ С МАСЛОМ СЛИВОЧНЫМ</t>
  </si>
  <si>
    <t>КОНДИТЕРСКИЕ ИЗДЕЛИЯ</t>
  </si>
  <si>
    <t xml:space="preserve">САЛАТ ВИТАМИННЫЙ </t>
  </si>
  <si>
    <t>СУП КАРТОФЕЛЬНЫЙ С МАКАРОННЫМИ ИЗДЕЛИЯМИ</t>
  </si>
  <si>
    <t>ПТИЦА ТУШЕНАЯ В СОУСЕ</t>
  </si>
  <si>
    <t>КАША ВЯЗКАЯ ИЗ КРУПЫ ПШЕННОЙ</t>
  </si>
  <si>
    <t xml:space="preserve"> ПЛОДЫ ИЛИ ЯГОДЫ СВЕЖИЕ </t>
  </si>
  <si>
    <t>Итого за прием пищи :</t>
  </si>
  <si>
    <t>ОБЕД</t>
  </si>
  <si>
    <t>БОРЩ С КАРТОФЕЛЕМ И КАПУСТОЙ</t>
  </si>
  <si>
    <t xml:space="preserve">СЕРДЦЕ В СОУСЕ </t>
  </si>
  <si>
    <t xml:space="preserve">РИС ОТВАРНОЙ </t>
  </si>
  <si>
    <t>КОМПОТ ИЗ СМЕСИ СУХОФРУКТОВ</t>
  </si>
  <si>
    <t>ВИНЕГРЕТ ОВОЩНОЙ</t>
  </si>
  <si>
    <t>РАССОЛЬНИК ЛЕНИНГРАДСКИЙ</t>
  </si>
  <si>
    <t>ГУЛЯШ</t>
  </si>
  <si>
    <t>КАША ВЯЗКАЯ ИЗ КРУПЫ ПШЕНИЧНОЙ</t>
  </si>
  <si>
    <t>КОМПОТ ИЗ СВЕЖИХ ПЛОДОВ</t>
  </si>
  <si>
    <t>ОВОЩИ НАТУРАЛЬНЫЕ ПО СЕЗОНУ</t>
  </si>
  <si>
    <t>71\70</t>
  </si>
  <si>
    <t>СУП КАРТОФЕЛЬНЫЙ С БОБОВЫМИ ГОРОХОВЫЙ</t>
  </si>
  <si>
    <t xml:space="preserve">КОТЛЕТЫ </t>
  </si>
  <si>
    <t>или ОВОЩИ НАТУРАЛЬНЫЕ ПО СЕЗОНУ</t>
  </si>
  <si>
    <t>БОРЩ С КАПУСТОЙ И КАРТОФЕЛЕМ</t>
  </si>
  <si>
    <t xml:space="preserve">ФРИКАДЕЛЬКИ РЫБНЫЕ </t>
  </si>
  <si>
    <t>ПЛОВ ИЗ ПТИЦЫ</t>
  </si>
  <si>
    <t xml:space="preserve">КОТЛЕТА ЛЮБИТЕЛЬСКАЯ </t>
  </si>
  <si>
    <t xml:space="preserve">КАША ВЯЗКАЯ ИЗ КРУПЫ ПШЕНИЧНОЙ </t>
  </si>
  <si>
    <t xml:space="preserve">РАССОЛЬНИК </t>
  </si>
  <si>
    <t xml:space="preserve">БИТОЧКИ </t>
  </si>
  <si>
    <t>ФРИКАДЕЛЬКИ В СОУСЕ</t>
  </si>
  <si>
    <t>КАША ВЯЗКАЯ ИЗ КРУПЫ ПШЁННОЙ</t>
  </si>
  <si>
    <t xml:space="preserve">СУП КАРТОФЕЛЬНЫЙ ИЗ КРУПЫ </t>
  </si>
  <si>
    <t>КОТЛЕТЫ РУБЛЕННЫЕ ИЗ ПТИЦЫ</t>
  </si>
  <si>
    <t xml:space="preserve">ОБЕД </t>
  </si>
  <si>
    <t xml:space="preserve">ОБЕД  </t>
  </si>
  <si>
    <t>Возрастная категория:  старше 12 лет</t>
  </si>
  <si>
    <t>ИТОГО ЗА ДЕНЬ :</t>
  </si>
  <si>
    <t xml:space="preserve">старше 12 лет </t>
  </si>
  <si>
    <t>или САЛАТ ИЗ СВЕЖЕЙ БЕЛОКОЧАННОЙ КАПУСТЫ</t>
  </si>
  <si>
    <t xml:space="preserve">САЛАТ ИЗ СВЕКЛЫ </t>
  </si>
  <si>
    <t xml:space="preserve">МАКАРОННЫЕ ИЗДЕЛИЯ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</si>
</sst>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2" fontId="3" fillId="0" borderId="1" xfId="0" applyNumberFormat="1" applyFont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0" borderId="0" xfId="0" applyFill="1" applyBorder="1"/>
    <xf numFmtId="2" fontId="0" fillId="2" borderId="1" xfId="0" applyNumberFormat="1" applyFill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164" fontId="1" fillId="0" borderId="0" xfId="0" applyNumberFormat="1" applyFont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/>
    <xf numFmtId="2" fontId="1" fillId="0" borderId="0" xfId="0" applyNumberFormat="1" applyFont="1" applyBorder="1"/>
    <xf numFmtId="2" fontId="3" fillId="2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tabSelected="1" topLeftCell="A30" workbookViewId="0">
      <selection activeCell="B45" sqref="B45"/>
    </sheetView>
  </sheetViews>
  <sheetFormatPr defaultRowHeight="14.5" x14ac:dyDescent="0.35"/>
  <cols>
    <col min="1" max="1" width="22.90625" customWidth="1"/>
    <col min="2" max="2" width="34.81640625" customWidth="1"/>
    <col min="3" max="3" width="8.81640625" bestFit="1" customWidth="1"/>
    <col min="4" max="5" width="9" bestFit="1" customWidth="1"/>
    <col min="6" max="6" width="9.26953125" bestFit="1" customWidth="1"/>
    <col min="7" max="7" width="9.453125" bestFit="1" customWidth="1"/>
  </cols>
  <sheetData>
    <row r="1" spans="1:9" x14ac:dyDescent="0.35">
      <c r="B1" t="s">
        <v>0</v>
      </c>
    </row>
    <row r="3" spans="1:9" x14ac:dyDescent="0.35">
      <c r="B3" t="s">
        <v>126</v>
      </c>
    </row>
    <row r="5" spans="1:9" x14ac:dyDescent="0.35">
      <c r="B5" s="1" t="s">
        <v>1</v>
      </c>
    </row>
    <row r="6" spans="1:9" x14ac:dyDescent="0.35">
      <c r="A6" s="35" t="s">
        <v>2</v>
      </c>
      <c r="B6" s="35" t="s">
        <v>3</v>
      </c>
      <c r="C6" s="37" t="s">
        <v>4</v>
      </c>
      <c r="D6" s="36" t="s">
        <v>5</v>
      </c>
      <c r="E6" s="36"/>
      <c r="F6" s="36"/>
      <c r="G6" s="37" t="s">
        <v>6</v>
      </c>
      <c r="H6" s="41" t="s">
        <v>7</v>
      </c>
      <c r="I6" s="37" t="s">
        <v>8</v>
      </c>
    </row>
    <row r="7" spans="1:9" ht="29" x14ac:dyDescent="0.35">
      <c r="A7" s="35"/>
      <c r="B7" s="35"/>
      <c r="C7" s="37"/>
      <c r="D7" s="2" t="s">
        <v>9</v>
      </c>
      <c r="E7" s="2" t="s">
        <v>10</v>
      </c>
      <c r="F7" s="3" t="s">
        <v>11</v>
      </c>
      <c r="G7" s="37"/>
      <c r="H7" s="41"/>
      <c r="I7" s="37"/>
    </row>
    <row r="8" spans="1:9" ht="15.5" x14ac:dyDescent="0.35">
      <c r="A8" s="31" t="s">
        <v>12</v>
      </c>
      <c r="B8" s="32"/>
      <c r="C8" s="32"/>
      <c r="D8" s="32"/>
      <c r="E8" s="32"/>
      <c r="F8" s="32"/>
      <c r="G8" s="32"/>
      <c r="H8" s="32"/>
      <c r="I8" s="32"/>
    </row>
    <row r="9" spans="1:9" ht="26.5" x14ac:dyDescent="0.35">
      <c r="A9" s="33" t="s">
        <v>13</v>
      </c>
      <c r="B9" s="4" t="s">
        <v>90</v>
      </c>
      <c r="C9" s="5">
        <v>250</v>
      </c>
      <c r="D9" s="13">
        <v>6.9204545454545459</v>
      </c>
      <c r="E9" s="13">
        <v>12.363636363636365</v>
      </c>
      <c r="F9" s="13">
        <v>54.534090909090914</v>
      </c>
      <c r="G9" s="13">
        <v>357.9545454545455</v>
      </c>
      <c r="H9" s="6">
        <v>177</v>
      </c>
      <c r="I9" s="5">
        <v>2017</v>
      </c>
    </row>
    <row r="10" spans="1:9" x14ac:dyDescent="0.35">
      <c r="A10" s="34"/>
      <c r="B10" s="4" t="s">
        <v>91</v>
      </c>
      <c r="C10" s="5">
        <v>50</v>
      </c>
      <c r="D10" s="13">
        <v>0.38</v>
      </c>
      <c r="E10" s="13">
        <v>0</v>
      </c>
      <c r="F10" s="13">
        <v>39.880000000000003</v>
      </c>
      <c r="G10" s="13">
        <v>163</v>
      </c>
      <c r="H10" s="6" t="s">
        <v>15</v>
      </c>
      <c r="I10" s="5">
        <v>2011</v>
      </c>
    </row>
    <row r="11" spans="1:9" x14ac:dyDescent="0.35">
      <c r="A11" s="34"/>
      <c r="B11" s="4" t="s">
        <v>16</v>
      </c>
      <c r="C11" s="5">
        <v>200</v>
      </c>
      <c r="D11" s="13">
        <v>3.3</v>
      </c>
      <c r="E11" s="13">
        <v>2.9</v>
      </c>
      <c r="F11" s="13">
        <v>13.8</v>
      </c>
      <c r="G11" s="13">
        <v>104</v>
      </c>
      <c r="H11" s="6">
        <v>462</v>
      </c>
      <c r="I11" s="5">
        <v>2021</v>
      </c>
    </row>
    <row r="12" spans="1:9" x14ac:dyDescent="0.35">
      <c r="A12" s="34"/>
      <c r="B12" s="4" t="s">
        <v>17</v>
      </c>
      <c r="C12" s="5">
        <v>30</v>
      </c>
      <c r="D12" s="13">
        <v>2.4</v>
      </c>
      <c r="E12" s="13">
        <v>0.45600000000000002</v>
      </c>
      <c r="F12" s="13">
        <v>12</v>
      </c>
      <c r="G12" s="13">
        <v>61.800000000000004</v>
      </c>
      <c r="H12" s="6">
        <v>574</v>
      </c>
      <c r="I12" s="5">
        <v>2021</v>
      </c>
    </row>
    <row r="13" spans="1:9" x14ac:dyDescent="0.35">
      <c r="A13" s="34"/>
      <c r="B13" s="4" t="s">
        <v>18</v>
      </c>
      <c r="C13" s="5">
        <v>50</v>
      </c>
      <c r="D13" s="13">
        <v>3.8</v>
      </c>
      <c r="E13" s="13">
        <v>0.4</v>
      </c>
      <c r="F13" s="13">
        <v>24.6</v>
      </c>
      <c r="G13" s="13">
        <v>105.88888888888887</v>
      </c>
      <c r="H13" s="6">
        <v>573</v>
      </c>
      <c r="I13" s="5">
        <v>2021</v>
      </c>
    </row>
    <row r="14" spans="1:9" x14ac:dyDescent="0.35">
      <c r="A14" s="42"/>
      <c r="B14" s="4" t="s">
        <v>20</v>
      </c>
      <c r="C14" s="5">
        <v>10</v>
      </c>
      <c r="D14" s="13">
        <v>0.08</v>
      </c>
      <c r="E14" s="13">
        <v>7.25</v>
      </c>
      <c r="F14" s="13">
        <v>0.13</v>
      </c>
      <c r="G14" s="13">
        <v>66</v>
      </c>
      <c r="H14" s="6">
        <v>14</v>
      </c>
      <c r="I14" s="5">
        <v>2017</v>
      </c>
    </row>
    <row r="15" spans="1:9" x14ac:dyDescent="0.35">
      <c r="A15" s="2" t="s">
        <v>21</v>
      </c>
      <c r="B15" s="2"/>
      <c r="C15" s="2">
        <f>SUM(C9:C14)</f>
        <v>590</v>
      </c>
      <c r="D15" s="23">
        <f>SUM(D9:D14)</f>
        <v>16.880454545454544</v>
      </c>
      <c r="E15" s="23">
        <f>SUM(E9:E14)</f>
        <v>23.369636363636364</v>
      </c>
      <c r="F15" s="23">
        <f>SUM(F9:F14)</f>
        <v>144.9440909090909</v>
      </c>
      <c r="G15" s="23">
        <f>SUM(G9:G14)</f>
        <v>858.64343434343436</v>
      </c>
      <c r="H15" s="7"/>
      <c r="I15" s="8"/>
    </row>
    <row r="16" spans="1:9" x14ac:dyDescent="0.35">
      <c r="A16" s="38" t="s">
        <v>98</v>
      </c>
      <c r="B16" s="17" t="s">
        <v>92</v>
      </c>
      <c r="C16" s="8">
        <v>100</v>
      </c>
      <c r="D16" s="15">
        <v>1.32</v>
      </c>
      <c r="E16" s="15">
        <v>3.27</v>
      </c>
      <c r="F16" s="15">
        <v>5.63</v>
      </c>
      <c r="G16" s="15">
        <v>60.4</v>
      </c>
      <c r="H16" s="7">
        <v>45</v>
      </c>
      <c r="I16" s="8">
        <v>2011</v>
      </c>
    </row>
    <row r="17" spans="1:9" ht="29" x14ac:dyDescent="0.35">
      <c r="A17" s="39"/>
      <c r="B17" s="17" t="s">
        <v>93</v>
      </c>
      <c r="C17" s="8">
        <v>300</v>
      </c>
      <c r="D17" s="15">
        <v>3.4499999999999997</v>
      </c>
      <c r="E17" s="15">
        <v>3.3000000000000003</v>
      </c>
      <c r="F17" s="15">
        <v>24.3</v>
      </c>
      <c r="G17" s="15">
        <v>141.15</v>
      </c>
      <c r="H17" s="7">
        <v>103</v>
      </c>
      <c r="I17" s="8">
        <v>2011</v>
      </c>
    </row>
    <row r="18" spans="1:9" x14ac:dyDescent="0.35">
      <c r="A18" s="39"/>
      <c r="B18" s="17" t="s">
        <v>94</v>
      </c>
      <c r="C18" s="8">
        <v>100</v>
      </c>
      <c r="D18" s="15">
        <v>13.7</v>
      </c>
      <c r="E18" s="15">
        <v>14.8</v>
      </c>
      <c r="F18" s="15">
        <v>3.5</v>
      </c>
      <c r="G18" s="15">
        <v>208.8</v>
      </c>
      <c r="H18" s="7">
        <v>290</v>
      </c>
      <c r="I18" s="8">
        <v>2011</v>
      </c>
    </row>
    <row r="19" spans="1:9" x14ac:dyDescent="0.35">
      <c r="A19" s="39"/>
      <c r="B19" s="17" t="s">
        <v>95</v>
      </c>
      <c r="C19" s="8">
        <v>200</v>
      </c>
      <c r="D19" s="15">
        <v>5.6266666666666669</v>
      </c>
      <c r="E19" s="15">
        <v>6.7466666666666661</v>
      </c>
      <c r="F19" s="15">
        <v>32.24</v>
      </c>
      <c r="G19" s="15">
        <v>212.13333333333333</v>
      </c>
      <c r="H19" s="7">
        <v>303</v>
      </c>
      <c r="I19" s="8">
        <v>2011</v>
      </c>
    </row>
    <row r="20" spans="1:9" ht="29" x14ac:dyDescent="0.35">
      <c r="A20" s="39"/>
      <c r="B20" s="17" t="s">
        <v>36</v>
      </c>
      <c r="C20" s="8">
        <v>200</v>
      </c>
      <c r="D20" s="15">
        <v>1</v>
      </c>
      <c r="E20" s="15">
        <v>0.2</v>
      </c>
      <c r="F20" s="15">
        <v>20.2</v>
      </c>
      <c r="G20" s="15">
        <v>92</v>
      </c>
      <c r="H20" s="7">
        <v>389</v>
      </c>
      <c r="I20" s="8">
        <v>2011</v>
      </c>
    </row>
    <row r="21" spans="1:9" x14ac:dyDescent="0.35">
      <c r="A21" s="39"/>
      <c r="B21" s="17" t="s">
        <v>17</v>
      </c>
      <c r="C21" s="8">
        <v>40</v>
      </c>
      <c r="D21" s="15">
        <v>2.2399999999999998</v>
      </c>
      <c r="E21" s="15">
        <v>0.48</v>
      </c>
      <c r="F21" s="15">
        <v>19.759999999999998</v>
      </c>
      <c r="G21" s="15">
        <v>92.8</v>
      </c>
      <c r="H21" s="7" t="s">
        <v>15</v>
      </c>
      <c r="I21" s="8">
        <v>2011</v>
      </c>
    </row>
    <row r="22" spans="1:9" x14ac:dyDescent="0.35">
      <c r="A22" s="39"/>
      <c r="B22" s="17" t="s">
        <v>26</v>
      </c>
      <c r="C22" s="8">
        <v>60</v>
      </c>
      <c r="D22" s="15">
        <v>4.5750000000000002</v>
      </c>
      <c r="E22" s="15">
        <v>0.39</v>
      </c>
      <c r="F22" s="15">
        <v>30.195</v>
      </c>
      <c r="G22" s="15">
        <v>141.98999999999998</v>
      </c>
      <c r="H22" s="7" t="s">
        <v>15</v>
      </c>
      <c r="I22" s="8">
        <v>2011</v>
      </c>
    </row>
    <row r="23" spans="1:9" x14ac:dyDescent="0.35">
      <c r="A23" s="40"/>
      <c r="B23" s="17" t="s">
        <v>96</v>
      </c>
      <c r="C23" s="8">
        <v>100</v>
      </c>
      <c r="D23" s="15">
        <v>0.4</v>
      </c>
      <c r="E23" s="15">
        <v>0.4</v>
      </c>
      <c r="F23" s="15">
        <v>9.8000000000000007</v>
      </c>
      <c r="G23" s="15">
        <v>47</v>
      </c>
      <c r="H23" s="7">
        <v>338</v>
      </c>
      <c r="I23" s="8">
        <v>2011</v>
      </c>
    </row>
    <row r="24" spans="1:9" x14ac:dyDescent="0.35">
      <c r="A24" s="2" t="s">
        <v>97</v>
      </c>
      <c r="B24" s="8"/>
      <c r="C24" s="2">
        <f>SUM(C16:C23)</f>
        <v>1100</v>
      </c>
      <c r="D24" s="23">
        <f t="shared" ref="D24:G24" si="0">SUM(D16:D23)</f>
        <v>32.31166666666666</v>
      </c>
      <c r="E24" s="23">
        <f t="shared" si="0"/>
        <v>29.586666666666666</v>
      </c>
      <c r="F24" s="23">
        <f t="shared" si="0"/>
        <v>145.625</v>
      </c>
      <c r="G24" s="23">
        <f t="shared" si="0"/>
        <v>996.27333333333331</v>
      </c>
    </row>
    <row r="25" spans="1:9" x14ac:dyDescent="0.35">
      <c r="A25" s="2" t="s">
        <v>127</v>
      </c>
      <c r="B25" s="8"/>
      <c r="C25" s="2">
        <f>C15+C24</f>
        <v>1690</v>
      </c>
      <c r="D25" s="23">
        <f t="shared" ref="D25:G25" si="1">D15+D24</f>
        <v>49.192121212121208</v>
      </c>
      <c r="E25" s="23">
        <f t="shared" si="1"/>
        <v>52.956303030303033</v>
      </c>
      <c r="F25" s="23">
        <f t="shared" si="1"/>
        <v>290.5690909090909</v>
      </c>
      <c r="G25" s="23">
        <f t="shared" si="1"/>
        <v>1854.9167676767677</v>
      </c>
    </row>
    <row r="26" spans="1:9" x14ac:dyDescent="0.35">
      <c r="A26" s="10"/>
      <c r="B26" s="11"/>
      <c r="C26" s="10"/>
      <c r="D26" s="29"/>
      <c r="E26" s="29"/>
      <c r="F26" s="29"/>
      <c r="G26" s="29"/>
    </row>
    <row r="27" spans="1:9" x14ac:dyDescent="0.35">
      <c r="C27" s="21"/>
    </row>
    <row r="28" spans="1:9" x14ac:dyDescent="0.35">
      <c r="C28" s="21"/>
    </row>
    <row r="29" spans="1:9" x14ac:dyDescent="0.35">
      <c r="B29">
        <v>1</v>
      </c>
    </row>
    <row r="30" spans="1:9" x14ac:dyDescent="0.35">
      <c r="B30" s="1" t="s">
        <v>22</v>
      </c>
    </row>
    <row r="31" spans="1:9" x14ac:dyDescent="0.35">
      <c r="A31" s="35" t="s">
        <v>2</v>
      </c>
      <c r="B31" s="35" t="s">
        <v>3</v>
      </c>
      <c r="C31" s="37" t="s">
        <v>4</v>
      </c>
      <c r="D31" s="36" t="s">
        <v>5</v>
      </c>
      <c r="E31" s="36"/>
      <c r="F31" s="36"/>
      <c r="G31" s="37" t="s">
        <v>6</v>
      </c>
      <c r="H31" s="41" t="s">
        <v>7</v>
      </c>
      <c r="I31" s="37" t="s">
        <v>8</v>
      </c>
    </row>
    <row r="32" spans="1:9" ht="29" x14ac:dyDescent="0.35">
      <c r="A32" s="35"/>
      <c r="B32" s="35"/>
      <c r="C32" s="37"/>
      <c r="D32" s="2" t="s">
        <v>9</v>
      </c>
      <c r="E32" s="2" t="s">
        <v>10</v>
      </c>
      <c r="F32" s="3" t="s">
        <v>11</v>
      </c>
      <c r="G32" s="37"/>
      <c r="H32" s="41"/>
      <c r="I32" s="37"/>
    </row>
    <row r="33" spans="1:9" ht="15.5" x14ac:dyDescent="0.35">
      <c r="A33" s="31" t="s">
        <v>23</v>
      </c>
      <c r="B33" s="32"/>
      <c r="C33" s="32"/>
      <c r="D33" s="32"/>
      <c r="E33" s="32"/>
      <c r="F33" s="32"/>
      <c r="G33" s="32"/>
      <c r="H33" s="32"/>
      <c r="I33" s="32"/>
    </row>
    <row r="34" spans="1:9" x14ac:dyDescent="0.35">
      <c r="A34" s="33" t="s">
        <v>13</v>
      </c>
      <c r="B34" s="4" t="s">
        <v>24</v>
      </c>
      <c r="C34" s="6">
        <v>100</v>
      </c>
      <c r="D34" s="13">
        <v>1.7999999999999998</v>
      </c>
      <c r="E34" s="13">
        <v>13.325000000000001</v>
      </c>
      <c r="F34" s="13">
        <v>74.674999999999997</v>
      </c>
      <c r="G34" s="13">
        <v>95.5</v>
      </c>
      <c r="H34" s="6" t="s">
        <v>15</v>
      </c>
      <c r="I34" s="5">
        <v>2011</v>
      </c>
    </row>
    <row r="35" spans="1:9" ht="26.5" x14ac:dyDescent="0.35">
      <c r="A35" s="34"/>
      <c r="B35" s="4" t="s">
        <v>25</v>
      </c>
      <c r="C35" s="6">
        <v>220</v>
      </c>
      <c r="D35" s="13">
        <v>11.647058823529411</v>
      </c>
      <c r="E35" s="13">
        <v>11</v>
      </c>
      <c r="F35" s="13">
        <v>46.588235294117645</v>
      </c>
      <c r="G35" s="13">
        <v>332.97647058823532</v>
      </c>
      <c r="H35" s="6">
        <v>204</v>
      </c>
      <c r="I35" s="5">
        <v>2017</v>
      </c>
    </row>
    <row r="36" spans="1:9" x14ac:dyDescent="0.35">
      <c r="A36" s="34"/>
      <c r="B36" s="4" t="s">
        <v>17</v>
      </c>
      <c r="C36" s="6">
        <v>30</v>
      </c>
      <c r="D36" s="13">
        <v>2.5499999999999998</v>
      </c>
      <c r="E36" s="13">
        <v>1.0499999999999998</v>
      </c>
      <c r="F36" s="13">
        <v>14.549999999999999</v>
      </c>
      <c r="G36" s="13">
        <v>77.699999999999989</v>
      </c>
      <c r="H36" s="6">
        <v>574</v>
      </c>
      <c r="I36" s="5">
        <v>2021</v>
      </c>
    </row>
    <row r="37" spans="1:9" x14ac:dyDescent="0.35">
      <c r="A37" s="34"/>
      <c r="B37" s="4" t="s">
        <v>26</v>
      </c>
      <c r="C37" s="6">
        <v>45</v>
      </c>
      <c r="D37" s="13">
        <v>3.42</v>
      </c>
      <c r="E37" s="13">
        <v>0.36</v>
      </c>
      <c r="F37" s="13">
        <v>22.14</v>
      </c>
      <c r="G37" s="13">
        <v>95.3</v>
      </c>
      <c r="H37" s="6">
        <v>573</v>
      </c>
      <c r="I37" s="5">
        <v>2011</v>
      </c>
    </row>
    <row r="38" spans="1:9" x14ac:dyDescent="0.35">
      <c r="A38" s="34"/>
      <c r="B38" s="4" t="s">
        <v>27</v>
      </c>
      <c r="C38" s="6">
        <v>200</v>
      </c>
      <c r="D38" s="13">
        <v>1</v>
      </c>
      <c r="E38" s="13">
        <v>0</v>
      </c>
      <c r="F38" s="13">
        <v>20.399999999999999</v>
      </c>
      <c r="G38" s="13">
        <v>84.8</v>
      </c>
      <c r="H38" s="6">
        <v>389</v>
      </c>
      <c r="I38" s="5">
        <v>2017</v>
      </c>
    </row>
    <row r="39" spans="1:9" x14ac:dyDescent="0.35">
      <c r="A39" s="34"/>
      <c r="B39" s="4" t="s">
        <v>19</v>
      </c>
      <c r="C39" s="6">
        <v>100</v>
      </c>
      <c r="D39" s="13">
        <v>0.4</v>
      </c>
      <c r="E39" s="13">
        <v>0.4</v>
      </c>
      <c r="F39" s="13">
        <v>9.8000000000000007</v>
      </c>
      <c r="G39" s="13">
        <v>47</v>
      </c>
      <c r="H39" s="6">
        <v>338</v>
      </c>
      <c r="I39" s="5">
        <v>2017</v>
      </c>
    </row>
    <row r="40" spans="1:9" x14ac:dyDescent="0.35">
      <c r="A40" s="34"/>
      <c r="B40" s="4" t="s">
        <v>28</v>
      </c>
      <c r="C40" s="6">
        <v>40</v>
      </c>
      <c r="D40" s="13">
        <v>5.08</v>
      </c>
      <c r="E40" s="13">
        <v>4.5999999999999996</v>
      </c>
      <c r="F40" s="13">
        <v>0.28000000000000003</v>
      </c>
      <c r="G40" s="13">
        <v>63</v>
      </c>
      <c r="H40" s="6">
        <v>209</v>
      </c>
      <c r="I40" s="5">
        <v>2011</v>
      </c>
    </row>
    <row r="41" spans="1:9" x14ac:dyDescent="0.35">
      <c r="A41" s="42"/>
      <c r="B41" s="4"/>
      <c r="C41" s="6"/>
      <c r="D41" s="13"/>
      <c r="E41" s="13"/>
      <c r="F41" s="13"/>
      <c r="G41" s="13"/>
      <c r="H41" s="6"/>
      <c r="I41" s="5"/>
    </row>
    <row r="42" spans="1:9" x14ac:dyDescent="0.35">
      <c r="A42" s="2" t="s">
        <v>21</v>
      </c>
      <c r="B42" s="2"/>
      <c r="C42" s="9">
        <f>SUM(C34:C41)</f>
        <v>735</v>
      </c>
      <c r="D42" s="23">
        <f>SUM(D34:D41)</f>
        <v>25.897058823529406</v>
      </c>
      <c r="E42" s="23">
        <f>SUM(E34:E41)</f>
        <v>30.734999999999999</v>
      </c>
      <c r="F42" s="23">
        <f>SUM(F34:F41)</f>
        <v>188.43323529411765</v>
      </c>
      <c r="G42" s="23">
        <f>SUM(G34:G41)</f>
        <v>796.27647058823527</v>
      </c>
      <c r="H42" s="8"/>
      <c r="I42" s="8"/>
    </row>
    <row r="43" spans="1:9" x14ac:dyDescent="0.35">
      <c r="A43" s="38" t="s">
        <v>124</v>
      </c>
      <c r="B43" s="17" t="s">
        <v>130</v>
      </c>
      <c r="C43" s="8">
        <v>100</v>
      </c>
      <c r="D43" s="15">
        <v>1.3</v>
      </c>
      <c r="E43" s="15">
        <v>6</v>
      </c>
      <c r="F43" s="15">
        <v>6.5</v>
      </c>
      <c r="G43" s="15">
        <v>86.83</v>
      </c>
      <c r="H43" s="7">
        <v>50</v>
      </c>
      <c r="I43" s="8">
        <v>2011</v>
      </c>
    </row>
    <row r="44" spans="1:9" x14ac:dyDescent="0.35">
      <c r="A44" s="39"/>
      <c r="B44" s="17" t="s">
        <v>99</v>
      </c>
      <c r="C44" s="8">
        <v>300</v>
      </c>
      <c r="D44" s="15">
        <v>2.0999999999999996</v>
      </c>
      <c r="E44" s="15">
        <v>6</v>
      </c>
      <c r="F44" s="15">
        <v>14.850000000000001</v>
      </c>
      <c r="G44" s="15">
        <v>122.39999999999999</v>
      </c>
      <c r="H44" s="7">
        <v>82</v>
      </c>
      <c r="I44" s="8">
        <v>2011</v>
      </c>
    </row>
    <row r="45" spans="1:9" x14ac:dyDescent="0.35">
      <c r="A45" s="39"/>
      <c r="B45" s="18" t="s">
        <v>100</v>
      </c>
      <c r="C45" s="19">
        <v>100</v>
      </c>
      <c r="D45" s="22">
        <v>13.08</v>
      </c>
      <c r="E45" s="22">
        <v>9.18</v>
      </c>
      <c r="F45" s="22">
        <v>2.85</v>
      </c>
      <c r="G45" s="22">
        <v>152</v>
      </c>
      <c r="H45" s="20">
        <v>262</v>
      </c>
      <c r="I45" s="19">
        <v>2011</v>
      </c>
    </row>
    <row r="46" spans="1:9" x14ac:dyDescent="0.35">
      <c r="A46" s="39"/>
      <c r="B46" s="18" t="s">
        <v>101</v>
      </c>
      <c r="C46" s="19">
        <v>200</v>
      </c>
      <c r="D46" s="22">
        <v>3.4133333333333336</v>
      </c>
      <c r="E46" s="22">
        <v>5.56</v>
      </c>
      <c r="F46" s="22">
        <v>35.426666666666669</v>
      </c>
      <c r="G46" s="22">
        <v>205.40000000000003</v>
      </c>
      <c r="H46" s="20">
        <v>303</v>
      </c>
      <c r="I46" s="19">
        <v>2011</v>
      </c>
    </row>
    <row r="47" spans="1:9" x14ac:dyDescent="0.35">
      <c r="A47" s="39"/>
      <c r="B47" s="17" t="s">
        <v>102</v>
      </c>
      <c r="C47" s="8">
        <v>200</v>
      </c>
      <c r="D47" s="15">
        <v>0.4</v>
      </c>
      <c r="E47" s="15">
        <v>0</v>
      </c>
      <c r="F47" s="15">
        <v>18.2</v>
      </c>
      <c r="G47" s="15">
        <v>76.2</v>
      </c>
      <c r="H47" s="7">
        <v>349</v>
      </c>
      <c r="I47" s="8">
        <v>2011</v>
      </c>
    </row>
    <row r="48" spans="1:9" x14ac:dyDescent="0.35">
      <c r="A48" s="39"/>
      <c r="B48" s="17" t="s">
        <v>17</v>
      </c>
      <c r="C48" s="8">
        <v>40</v>
      </c>
      <c r="D48" s="15">
        <v>2.2666666666666666</v>
      </c>
      <c r="E48" s="15">
        <v>0.4</v>
      </c>
      <c r="F48" s="15">
        <v>19.733333333333334</v>
      </c>
      <c r="G48" s="15">
        <v>92.8</v>
      </c>
      <c r="H48" s="7" t="s">
        <v>15</v>
      </c>
      <c r="I48" s="8">
        <v>2011</v>
      </c>
    </row>
    <row r="49" spans="1:9" x14ac:dyDescent="0.35">
      <c r="A49" s="39"/>
      <c r="B49" s="17" t="s">
        <v>26</v>
      </c>
      <c r="C49" s="8">
        <v>40</v>
      </c>
      <c r="D49" s="15">
        <v>3.1</v>
      </c>
      <c r="E49" s="15">
        <v>0.2</v>
      </c>
      <c r="F49" s="15">
        <v>20.100000000000001</v>
      </c>
      <c r="G49" s="15">
        <v>94.7</v>
      </c>
      <c r="H49" s="7" t="s">
        <v>15</v>
      </c>
      <c r="I49" s="8">
        <v>2011</v>
      </c>
    </row>
    <row r="50" spans="1:9" x14ac:dyDescent="0.35">
      <c r="A50" s="40"/>
      <c r="B50" s="17"/>
      <c r="C50" s="8"/>
      <c r="D50" s="15"/>
      <c r="E50" s="15"/>
      <c r="F50" s="15"/>
      <c r="G50" s="15"/>
      <c r="H50" s="7"/>
      <c r="I50" s="8"/>
    </row>
    <row r="51" spans="1:9" x14ac:dyDescent="0.35">
      <c r="A51" s="2" t="s">
        <v>97</v>
      </c>
      <c r="B51" s="8"/>
      <c r="C51" s="2">
        <f>SUM(C43:C50)</f>
        <v>980</v>
      </c>
      <c r="D51" s="23">
        <f>SUM(D43:D50)</f>
        <v>25.66</v>
      </c>
      <c r="E51" s="23">
        <f>SUM(E43:E50)</f>
        <v>27.339999999999996</v>
      </c>
      <c r="F51" s="23">
        <f>SUM(F43:F50)</f>
        <v>117.66</v>
      </c>
      <c r="G51" s="23">
        <f>SUM(G43:G50)</f>
        <v>830.33000000000015</v>
      </c>
    </row>
    <row r="52" spans="1:9" x14ac:dyDescent="0.35">
      <c r="A52" s="2" t="s">
        <v>127</v>
      </c>
      <c r="B52" s="2"/>
      <c r="C52" s="2">
        <f>C42+C51</f>
        <v>1715</v>
      </c>
      <c r="D52" s="23">
        <f t="shared" ref="D52:G52" si="2">D42+D51</f>
        <v>51.557058823529403</v>
      </c>
      <c r="E52" s="23">
        <f t="shared" si="2"/>
        <v>58.074999999999996</v>
      </c>
      <c r="F52" s="23">
        <f t="shared" si="2"/>
        <v>306.09323529411768</v>
      </c>
      <c r="G52" s="23">
        <f t="shared" si="2"/>
        <v>1626.6064705882354</v>
      </c>
      <c r="H52" s="11"/>
      <c r="I52" s="11"/>
    </row>
    <row r="53" spans="1:9" x14ac:dyDescent="0.35">
      <c r="A53" s="10"/>
      <c r="B53" s="10"/>
      <c r="C53" s="10"/>
      <c r="D53" s="10"/>
      <c r="E53" s="10"/>
      <c r="F53" s="10"/>
      <c r="G53" s="10"/>
      <c r="H53" s="11"/>
      <c r="I53" s="11"/>
    </row>
    <row r="54" spans="1:9" x14ac:dyDescent="0.35">
      <c r="A54" s="10"/>
      <c r="B54" s="10"/>
      <c r="C54" s="10"/>
      <c r="D54" s="10"/>
      <c r="E54" s="10"/>
      <c r="F54" s="10"/>
      <c r="G54" s="10"/>
      <c r="H54" s="11"/>
      <c r="I54" s="11"/>
    </row>
    <row r="55" spans="1:9" x14ac:dyDescent="0.35">
      <c r="A55" s="10"/>
      <c r="B55" s="10"/>
      <c r="C55" s="10"/>
      <c r="D55" s="10"/>
      <c r="E55" s="10"/>
      <c r="F55" s="10"/>
      <c r="G55" s="10"/>
      <c r="H55" s="11"/>
      <c r="I55" s="11"/>
    </row>
    <row r="56" spans="1:9" x14ac:dyDescent="0.35">
      <c r="A56" s="10"/>
      <c r="B56" s="10"/>
      <c r="C56" s="10"/>
      <c r="D56" s="10"/>
      <c r="E56" s="10"/>
      <c r="F56" s="10"/>
      <c r="G56" s="10"/>
      <c r="H56" s="11"/>
      <c r="I56" s="11"/>
    </row>
    <row r="57" spans="1:9" x14ac:dyDescent="0.35">
      <c r="A57" s="10"/>
      <c r="B57" s="10"/>
      <c r="C57" s="10"/>
      <c r="D57" s="10"/>
      <c r="E57" s="10"/>
      <c r="F57" s="10"/>
      <c r="G57" s="10"/>
      <c r="H57" s="11"/>
      <c r="I57" s="11"/>
    </row>
    <row r="58" spans="1:9" x14ac:dyDescent="0.35">
      <c r="A58" s="10"/>
      <c r="B58" s="10"/>
      <c r="C58" s="10"/>
      <c r="D58" s="10"/>
      <c r="E58" s="10"/>
      <c r="F58" s="10"/>
      <c r="G58" s="10"/>
      <c r="H58" s="11"/>
      <c r="I58" s="11"/>
    </row>
    <row r="60" spans="1:9" x14ac:dyDescent="0.35">
      <c r="B60">
        <v>2</v>
      </c>
    </row>
    <row r="61" spans="1:9" x14ac:dyDescent="0.35">
      <c r="B61" s="1" t="s">
        <v>29</v>
      </c>
    </row>
    <row r="62" spans="1:9" x14ac:dyDescent="0.35">
      <c r="A62" s="35" t="s">
        <v>2</v>
      </c>
      <c r="B62" s="35" t="s">
        <v>3</v>
      </c>
      <c r="C62" s="37" t="s">
        <v>4</v>
      </c>
      <c r="D62" s="36" t="s">
        <v>5</v>
      </c>
      <c r="E62" s="36"/>
      <c r="F62" s="36"/>
      <c r="G62" s="37" t="s">
        <v>6</v>
      </c>
      <c r="H62" s="41" t="s">
        <v>7</v>
      </c>
      <c r="I62" s="37" t="s">
        <v>8</v>
      </c>
    </row>
    <row r="63" spans="1:9" ht="29" x14ac:dyDescent="0.35">
      <c r="A63" s="35"/>
      <c r="B63" s="35"/>
      <c r="C63" s="37"/>
      <c r="D63" s="2" t="s">
        <v>9</v>
      </c>
      <c r="E63" s="2" t="s">
        <v>10</v>
      </c>
      <c r="F63" s="3" t="s">
        <v>11</v>
      </c>
      <c r="G63" s="37"/>
      <c r="H63" s="41"/>
      <c r="I63" s="37"/>
    </row>
    <row r="64" spans="1:9" ht="15.5" x14ac:dyDescent="0.35">
      <c r="A64" s="31" t="s">
        <v>30</v>
      </c>
      <c r="B64" s="32"/>
      <c r="C64" s="32"/>
      <c r="D64" s="32"/>
      <c r="E64" s="32"/>
      <c r="F64" s="32"/>
      <c r="G64" s="32"/>
      <c r="H64" s="32"/>
      <c r="I64" s="32"/>
    </row>
    <row r="65" spans="1:9" x14ac:dyDescent="0.35">
      <c r="A65" s="33" t="s">
        <v>13</v>
      </c>
      <c r="B65" s="4" t="s">
        <v>31</v>
      </c>
      <c r="C65" s="5">
        <v>100</v>
      </c>
      <c r="D65" s="13">
        <v>0.85</v>
      </c>
      <c r="E65" s="13">
        <v>5.05</v>
      </c>
      <c r="F65" s="13">
        <v>2.58</v>
      </c>
      <c r="G65" s="13">
        <v>59.13</v>
      </c>
      <c r="H65" s="6">
        <v>21</v>
      </c>
      <c r="I65" s="5">
        <v>2017</v>
      </c>
    </row>
    <row r="66" spans="1:9" x14ac:dyDescent="0.35">
      <c r="A66" s="34"/>
      <c r="B66" s="4" t="s">
        <v>32</v>
      </c>
      <c r="C66" s="5">
        <v>100</v>
      </c>
      <c r="D66" s="13">
        <v>0.8</v>
      </c>
      <c r="E66" s="13">
        <v>0.1</v>
      </c>
      <c r="F66" s="13">
        <v>1.7</v>
      </c>
      <c r="G66" s="13">
        <v>10</v>
      </c>
      <c r="H66" s="6" t="s">
        <v>33</v>
      </c>
      <c r="I66" s="5">
        <v>2017</v>
      </c>
    </row>
    <row r="67" spans="1:9" x14ac:dyDescent="0.35">
      <c r="A67" s="34"/>
      <c r="B67" s="4" t="s">
        <v>34</v>
      </c>
      <c r="C67" s="5">
        <v>120</v>
      </c>
      <c r="D67" s="13">
        <v>9.9</v>
      </c>
      <c r="E67" s="13">
        <v>9.66</v>
      </c>
      <c r="F67" s="13">
        <v>14.11</v>
      </c>
      <c r="G67" s="13">
        <v>183</v>
      </c>
      <c r="H67" s="6">
        <v>239</v>
      </c>
      <c r="I67" s="5">
        <v>2011</v>
      </c>
    </row>
    <row r="68" spans="1:9" x14ac:dyDescent="0.35">
      <c r="A68" s="34"/>
      <c r="B68" s="4" t="s">
        <v>35</v>
      </c>
      <c r="C68" s="5">
        <v>200</v>
      </c>
      <c r="D68" s="13">
        <v>4.08</v>
      </c>
      <c r="E68" s="13">
        <v>6.4</v>
      </c>
      <c r="F68" s="13">
        <v>27.199999999999996</v>
      </c>
      <c r="G68" s="13">
        <v>183.06666666666669</v>
      </c>
      <c r="H68" s="6">
        <v>312</v>
      </c>
      <c r="I68" s="5">
        <v>2017</v>
      </c>
    </row>
    <row r="69" spans="1:9" x14ac:dyDescent="0.35">
      <c r="A69" s="34"/>
      <c r="B69" s="4" t="s">
        <v>36</v>
      </c>
      <c r="C69" s="5">
        <v>200</v>
      </c>
      <c r="D69" s="13">
        <v>1</v>
      </c>
      <c r="E69" s="13">
        <v>0</v>
      </c>
      <c r="F69" s="13">
        <v>20.399999999999999</v>
      </c>
      <c r="G69" s="13">
        <v>84.8</v>
      </c>
      <c r="H69" s="6">
        <v>389</v>
      </c>
      <c r="I69" s="5">
        <v>2011</v>
      </c>
    </row>
    <row r="70" spans="1:9" x14ac:dyDescent="0.35">
      <c r="A70" s="34"/>
      <c r="B70" s="4" t="s">
        <v>26</v>
      </c>
      <c r="C70" s="5">
        <v>50</v>
      </c>
      <c r="D70" s="13">
        <v>3.8</v>
      </c>
      <c r="E70" s="13">
        <v>0.4</v>
      </c>
      <c r="F70" s="13">
        <v>24.6</v>
      </c>
      <c r="G70" s="13">
        <v>105.88888888888887</v>
      </c>
      <c r="H70" s="6">
        <v>573</v>
      </c>
      <c r="I70" s="5">
        <v>2021</v>
      </c>
    </row>
    <row r="71" spans="1:9" x14ac:dyDescent="0.35">
      <c r="A71" s="34"/>
      <c r="B71" s="4" t="s">
        <v>17</v>
      </c>
      <c r="C71" s="5">
        <v>30</v>
      </c>
      <c r="D71" s="13">
        <v>2.4</v>
      </c>
      <c r="E71" s="13">
        <v>0.45600000000000002</v>
      </c>
      <c r="F71" s="13">
        <v>12</v>
      </c>
      <c r="G71" s="13">
        <v>61.800000000000004</v>
      </c>
      <c r="H71" s="6">
        <v>574</v>
      </c>
      <c r="I71" s="5">
        <v>2021</v>
      </c>
    </row>
    <row r="72" spans="1:9" x14ac:dyDescent="0.35">
      <c r="A72" s="2" t="s">
        <v>21</v>
      </c>
      <c r="B72" s="2"/>
      <c r="C72" s="2">
        <f>C65+C67+C68+C69+C70+C71</f>
        <v>700</v>
      </c>
      <c r="D72" s="23">
        <f t="shared" ref="D72:G72" si="3">D65+D67+D68+D69+D70+D71</f>
        <v>22.029999999999998</v>
      </c>
      <c r="E72" s="23">
        <f t="shared" si="3"/>
        <v>21.965999999999998</v>
      </c>
      <c r="F72" s="23">
        <f t="shared" si="3"/>
        <v>100.88999999999999</v>
      </c>
      <c r="G72" s="23">
        <f t="shared" si="3"/>
        <v>677.68555555555554</v>
      </c>
      <c r="H72" s="7"/>
      <c r="I72" s="8"/>
    </row>
    <row r="73" spans="1:9" x14ac:dyDescent="0.35">
      <c r="A73" s="38" t="s">
        <v>125</v>
      </c>
      <c r="B73" s="17" t="s">
        <v>103</v>
      </c>
      <c r="C73" s="8">
        <v>100</v>
      </c>
      <c r="D73" s="15">
        <v>1.5</v>
      </c>
      <c r="E73" s="15">
        <v>10.17</v>
      </c>
      <c r="F73" s="15">
        <v>7.33</v>
      </c>
      <c r="G73" s="15">
        <v>126.67</v>
      </c>
      <c r="H73" s="7">
        <v>67</v>
      </c>
      <c r="I73" s="8">
        <v>2011</v>
      </c>
    </row>
    <row r="74" spans="1:9" x14ac:dyDescent="0.35">
      <c r="A74" s="39"/>
      <c r="B74" s="17" t="s">
        <v>104</v>
      </c>
      <c r="C74" s="8">
        <v>300</v>
      </c>
      <c r="D74" s="15">
        <v>2.85</v>
      </c>
      <c r="E74" s="15">
        <v>6.1499999999999995</v>
      </c>
      <c r="F74" s="15">
        <v>19.8</v>
      </c>
      <c r="G74" s="15">
        <v>146.69999999999999</v>
      </c>
      <c r="H74" s="7">
        <v>96</v>
      </c>
      <c r="I74" s="8">
        <v>2011</v>
      </c>
    </row>
    <row r="75" spans="1:9" x14ac:dyDescent="0.35">
      <c r="A75" s="39"/>
      <c r="B75" s="17" t="s">
        <v>105</v>
      </c>
      <c r="C75" s="8">
        <v>100</v>
      </c>
      <c r="D75" s="15">
        <v>14.8</v>
      </c>
      <c r="E75" s="15">
        <v>17.100000000000001</v>
      </c>
      <c r="F75" s="15">
        <v>3</v>
      </c>
      <c r="G75" s="15">
        <v>225.2</v>
      </c>
      <c r="H75" s="7">
        <v>260</v>
      </c>
      <c r="I75" s="8">
        <v>2011</v>
      </c>
    </row>
    <row r="76" spans="1:9" x14ac:dyDescent="0.35">
      <c r="A76" s="39"/>
      <c r="B76" s="17" t="s">
        <v>106</v>
      </c>
      <c r="C76" s="8">
        <v>200</v>
      </c>
      <c r="D76" s="15">
        <v>5.3333333333333339</v>
      </c>
      <c r="E76" s="15">
        <v>5.4666666666666659</v>
      </c>
      <c r="F76" s="15">
        <v>32.4</v>
      </c>
      <c r="G76" s="15">
        <v>200.26666666666665</v>
      </c>
      <c r="H76" s="7">
        <v>303</v>
      </c>
      <c r="I76" s="8">
        <v>2011</v>
      </c>
    </row>
    <row r="77" spans="1:9" x14ac:dyDescent="0.35">
      <c r="A77" s="39"/>
      <c r="B77" s="17" t="s">
        <v>107</v>
      </c>
      <c r="C77" s="8">
        <v>200</v>
      </c>
      <c r="D77" s="15">
        <v>0.2</v>
      </c>
      <c r="E77" s="15">
        <v>0.2</v>
      </c>
      <c r="F77" s="15">
        <v>27.1</v>
      </c>
      <c r="G77" s="15">
        <v>111.1</v>
      </c>
      <c r="H77" s="7">
        <v>342</v>
      </c>
      <c r="I77" s="8">
        <v>2011</v>
      </c>
    </row>
    <row r="78" spans="1:9" x14ac:dyDescent="0.35">
      <c r="A78" s="39"/>
      <c r="B78" s="17" t="s">
        <v>17</v>
      </c>
      <c r="C78" s="8">
        <v>40</v>
      </c>
      <c r="D78" s="15">
        <v>2.2666666666666666</v>
      </c>
      <c r="E78" s="15">
        <v>0.4</v>
      </c>
      <c r="F78" s="15">
        <v>19.733333333333334</v>
      </c>
      <c r="G78" s="15">
        <v>92.8</v>
      </c>
      <c r="H78" s="7" t="s">
        <v>15</v>
      </c>
      <c r="I78" s="8">
        <v>2011</v>
      </c>
    </row>
    <row r="79" spans="1:9" x14ac:dyDescent="0.35">
      <c r="A79" s="39"/>
      <c r="B79" s="17" t="s">
        <v>26</v>
      </c>
      <c r="C79" s="8">
        <v>60</v>
      </c>
      <c r="D79" s="15">
        <v>4.5999999999999996</v>
      </c>
      <c r="E79" s="15">
        <v>0.4</v>
      </c>
      <c r="F79" s="15">
        <v>30.2</v>
      </c>
      <c r="G79" s="15">
        <v>142</v>
      </c>
      <c r="H79" s="7" t="s">
        <v>15</v>
      </c>
      <c r="I79" s="8">
        <v>2011</v>
      </c>
    </row>
    <row r="80" spans="1:9" x14ac:dyDescent="0.35">
      <c r="A80" s="40"/>
      <c r="B80" s="17"/>
      <c r="C80" s="8"/>
      <c r="D80" s="15"/>
      <c r="E80" s="15"/>
      <c r="F80" s="15"/>
      <c r="G80" s="15"/>
      <c r="H80" s="7"/>
      <c r="I80" s="8"/>
    </row>
    <row r="81" spans="1:9" x14ac:dyDescent="0.35">
      <c r="A81" s="2" t="s">
        <v>97</v>
      </c>
      <c r="B81" s="8"/>
      <c r="C81" s="2">
        <f>SUM(C73:C80)</f>
        <v>1000</v>
      </c>
      <c r="D81" s="23">
        <f t="shared" ref="D81:G81" si="4">SUM(D73:D80)</f>
        <v>31.549999999999997</v>
      </c>
      <c r="E81" s="23">
        <f t="shared" si="4"/>
        <v>39.88666666666667</v>
      </c>
      <c r="F81" s="23">
        <f t="shared" si="4"/>
        <v>139.56333333333333</v>
      </c>
      <c r="G81" s="23">
        <f t="shared" si="4"/>
        <v>1044.7366666666667</v>
      </c>
    </row>
    <row r="82" spans="1:9" x14ac:dyDescent="0.35">
      <c r="A82" s="2" t="s">
        <v>127</v>
      </c>
      <c r="B82" s="2"/>
      <c r="C82" s="2">
        <f>C72+C81</f>
        <v>1700</v>
      </c>
      <c r="D82" s="23">
        <f t="shared" ref="D82:G82" si="5">D72+D81</f>
        <v>53.58</v>
      </c>
      <c r="E82" s="23">
        <f t="shared" si="5"/>
        <v>61.852666666666664</v>
      </c>
      <c r="F82" s="23">
        <f t="shared" si="5"/>
        <v>240.45333333333332</v>
      </c>
      <c r="G82" s="23">
        <f t="shared" si="5"/>
        <v>1722.4222222222222</v>
      </c>
      <c r="H82" s="12"/>
      <c r="I82" s="11"/>
    </row>
    <row r="83" spans="1:9" x14ac:dyDescent="0.35">
      <c r="A83" s="10"/>
      <c r="B83" s="10"/>
      <c r="C83" s="10"/>
      <c r="D83" s="10"/>
      <c r="E83" s="10"/>
      <c r="F83" s="10"/>
      <c r="G83" s="10"/>
      <c r="H83" s="12"/>
      <c r="I83" s="11"/>
    </row>
    <row r="84" spans="1:9" x14ac:dyDescent="0.35">
      <c r="A84" s="10"/>
      <c r="B84" s="10"/>
      <c r="C84" s="10"/>
      <c r="D84" s="10"/>
      <c r="E84" s="10"/>
      <c r="F84" s="10"/>
      <c r="G84" s="10"/>
      <c r="H84" s="12"/>
      <c r="I84" s="11"/>
    </row>
    <row r="85" spans="1:9" x14ac:dyDescent="0.35">
      <c r="A85" s="10"/>
      <c r="B85" s="10"/>
      <c r="C85" s="10"/>
      <c r="D85" s="10"/>
      <c r="E85" s="10"/>
      <c r="F85" s="10"/>
      <c r="G85" s="10"/>
      <c r="H85" s="12"/>
      <c r="I85" s="11"/>
    </row>
    <row r="86" spans="1:9" x14ac:dyDescent="0.35">
      <c r="A86" s="10"/>
      <c r="B86" s="10"/>
      <c r="C86" s="10"/>
      <c r="D86" s="10"/>
      <c r="E86" s="10"/>
      <c r="F86" s="10"/>
      <c r="G86" s="10"/>
      <c r="H86" s="12"/>
      <c r="I86" s="11"/>
    </row>
    <row r="87" spans="1:9" x14ac:dyDescent="0.35">
      <c r="A87" s="10"/>
      <c r="B87" s="10"/>
      <c r="C87" s="10"/>
      <c r="D87" s="10"/>
      <c r="E87" s="10"/>
      <c r="F87" s="10"/>
      <c r="G87" s="10"/>
      <c r="H87" s="12"/>
      <c r="I87" s="11"/>
    </row>
    <row r="88" spans="1:9" x14ac:dyDescent="0.35">
      <c r="A88" s="10"/>
      <c r="B88" s="10"/>
      <c r="C88" s="10"/>
      <c r="D88" s="10"/>
      <c r="E88" s="10"/>
      <c r="F88" s="10"/>
      <c r="G88" s="10"/>
      <c r="H88" s="12"/>
      <c r="I88" s="11"/>
    </row>
    <row r="89" spans="1:9" x14ac:dyDescent="0.35">
      <c r="A89" s="10"/>
      <c r="B89" s="10"/>
      <c r="C89" s="10"/>
      <c r="D89" s="10"/>
      <c r="E89" s="10"/>
      <c r="F89" s="10"/>
      <c r="G89" s="10"/>
      <c r="H89" s="12"/>
      <c r="I89" s="11"/>
    </row>
    <row r="90" spans="1:9" x14ac:dyDescent="0.35">
      <c r="A90" s="10"/>
      <c r="B90" s="10"/>
      <c r="C90" s="10"/>
      <c r="D90" s="10"/>
      <c r="E90" s="10"/>
      <c r="F90" s="10"/>
      <c r="G90" s="10"/>
      <c r="H90" s="12"/>
      <c r="I90" s="11"/>
    </row>
    <row r="92" spans="1:9" x14ac:dyDescent="0.35">
      <c r="B92">
        <v>3</v>
      </c>
    </row>
    <row r="93" spans="1:9" x14ac:dyDescent="0.35">
      <c r="B93" s="1" t="s">
        <v>37</v>
      </c>
    </row>
    <row r="94" spans="1:9" x14ac:dyDescent="0.35">
      <c r="A94" s="35" t="s">
        <v>2</v>
      </c>
      <c r="B94" s="35" t="s">
        <v>3</v>
      </c>
      <c r="C94" s="37" t="s">
        <v>4</v>
      </c>
      <c r="D94" s="36" t="s">
        <v>5</v>
      </c>
      <c r="E94" s="36"/>
      <c r="F94" s="36"/>
      <c r="G94" s="37" t="s">
        <v>6</v>
      </c>
      <c r="H94" s="41" t="s">
        <v>7</v>
      </c>
      <c r="I94" s="37" t="s">
        <v>8</v>
      </c>
    </row>
    <row r="95" spans="1:9" ht="29" x14ac:dyDescent="0.35">
      <c r="A95" s="35"/>
      <c r="B95" s="35"/>
      <c r="C95" s="37"/>
      <c r="D95" s="2" t="s">
        <v>9</v>
      </c>
      <c r="E95" s="2" t="s">
        <v>10</v>
      </c>
      <c r="F95" s="3" t="s">
        <v>11</v>
      </c>
      <c r="G95" s="37"/>
      <c r="H95" s="41"/>
      <c r="I95" s="37"/>
    </row>
    <row r="96" spans="1:9" ht="15.5" x14ac:dyDescent="0.35">
      <c r="A96" s="31" t="s">
        <v>38</v>
      </c>
      <c r="B96" s="32"/>
      <c r="C96" s="32"/>
      <c r="D96" s="32"/>
      <c r="E96" s="32"/>
      <c r="F96" s="32"/>
      <c r="G96" s="32"/>
      <c r="H96" s="32"/>
      <c r="I96" s="32"/>
    </row>
    <row r="97" spans="1:9" ht="26.5" x14ac:dyDescent="0.35">
      <c r="A97" s="33" t="s">
        <v>13</v>
      </c>
      <c r="B97" s="26" t="s">
        <v>39</v>
      </c>
      <c r="C97" s="27" t="s">
        <v>40</v>
      </c>
      <c r="D97" s="30">
        <v>24.8</v>
      </c>
      <c r="E97" s="30">
        <v>17</v>
      </c>
      <c r="F97" s="30">
        <v>24.5</v>
      </c>
      <c r="G97" s="30">
        <v>354.9</v>
      </c>
      <c r="H97" s="27">
        <v>223</v>
      </c>
      <c r="I97" s="28">
        <v>2017</v>
      </c>
    </row>
    <row r="98" spans="1:9" x14ac:dyDescent="0.35">
      <c r="A98" s="34"/>
      <c r="B98" s="4" t="s">
        <v>26</v>
      </c>
      <c r="C98" s="6">
        <v>30</v>
      </c>
      <c r="D98" s="13">
        <v>2.2799999999999998</v>
      </c>
      <c r="E98" s="13">
        <v>0.24</v>
      </c>
      <c r="F98" s="13">
        <v>14.76</v>
      </c>
      <c r="G98" s="13">
        <v>62.7</v>
      </c>
      <c r="H98" s="6">
        <v>573</v>
      </c>
      <c r="I98" s="5">
        <v>2011</v>
      </c>
    </row>
    <row r="99" spans="1:9" x14ac:dyDescent="0.35">
      <c r="A99" s="34"/>
      <c r="B99" s="4" t="s">
        <v>41</v>
      </c>
      <c r="C99" s="6">
        <v>210</v>
      </c>
      <c r="D99" s="13">
        <v>0.2</v>
      </c>
      <c r="E99" s="13">
        <v>0.1</v>
      </c>
      <c r="F99" s="13">
        <v>9.3000000000000007</v>
      </c>
      <c r="G99" s="13">
        <v>38</v>
      </c>
      <c r="H99" s="6">
        <v>457</v>
      </c>
      <c r="I99" s="5">
        <v>2021</v>
      </c>
    </row>
    <row r="100" spans="1:9" x14ac:dyDescent="0.35">
      <c r="A100" s="34"/>
      <c r="B100" s="4" t="s">
        <v>19</v>
      </c>
      <c r="C100" s="6">
        <v>100</v>
      </c>
      <c r="D100" s="13">
        <v>0.4</v>
      </c>
      <c r="E100" s="13">
        <v>0.4</v>
      </c>
      <c r="F100" s="13">
        <v>9.8000000000000007</v>
      </c>
      <c r="G100" s="13">
        <v>47</v>
      </c>
      <c r="H100" s="6">
        <v>338</v>
      </c>
      <c r="I100" s="5">
        <v>2017</v>
      </c>
    </row>
    <row r="101" spans="1:9" x14ac:dyDescent="0.35">
      <c r="A101" s="2" t="s">
        <v>21</v>
      </c>
      <c r="B101" s="2"/>
      <c r="C101" s="2">
        <f>185+C98+C99+C100</f>
        <v>525</v>
      </c>
      <c r="D101" s="23">
        <f>SUM(D97:D100)</f>
        <v>27.68</v>
      </c>
      <c r="E101" s="23">
        <f>SUM(E97:E100)</f>
        <v>17.739999999999998</v>
      </c>
      <c r="F101" s="23">
        <f>SUM(F97:F100)</f>
        <v>58.36</v>
      </c>
      <c r="G101" s="23">
        <f>SUM(G97:G100)</f>
        <v>502.59999999999997</v>
      </c>
      <c r="H101" s="7"/>
      <c r="I101" s="8"/>
    </row>
    <row r="102" spans="1:9" x14ac:dyDescent="0.35">
      <c r="A102" s="38" t="s">
        <v>125</v>
      </c>
      <c r="B102" s="17" t="s">
        <v>108</v>
      </c>
      <c r="C102" s="8">
        <v>100</v>
      </c>
      <c r="D102" s="15">
        <v>0.8</v>
      </c>
      <c r="E102" s="15">
        <v>0.17</v>
      </c>
      <c r="F102" s="15">
        <v>2.5</v>
      </c>
      <c r="G102" s="15">
        <v>14</v>
      </c>
      <c r="H102" s="7" t="s">
        <v>109</v>
      </c>
      <c r="I102" s="8">
        <v>2011</v>
      </c>
    </row>
    <row r="103" spans="1:9" ht="29" x14ac:dyDescent="0.35">
      <c r="A103" s="39"/>
      <c r="B103" s="17" t="s">
        <v>110</v>
      </c>
      <c r="C103" s="8">
        <v>300</v>
      </c>
      <c r="D103" s="15">
        <v>6.8999999999999995</v>
      </c>
      <c r="E103" s="15">
        <v>6.6000000000000005</v>
      </c>
      <c r="F103" s="15">
        <v>22.8</v>
      </c>
      <c r="G103" s="15">
        <v>176.7</v>
      </c>
      <c r="H103" s="7">
        <v>102</v>
      </c>
      <c r="I103" s="8">
        <v>2011</v>
      </c>
    </row>
    <row r="104" spans="1:9" x14ac:dyDescent="0.35">
      <c r="A104" s="39"/>
      <c r="B104" s="18" t="s">
        <v>111</v>
      </c>
      <c r="C104" s="19">
        <v>100</v>
      </c>
      <c r="D104" s="22">
        <v>15</v>
      </c>
      <c r="E104" s="22">
        <v>22</v>
      </c>
      <c r="F104" s="22">
        <v>13.018181818181818</v>
      </c>
      <c r="G104" s="22">
        <v>312.7272727272728</v>
      </c>
      <c r="H104" s="20">
        <v>268</v>
      </c>
      <c r="I104" s="19">
        <v>2011</v>
      </c>
    </row>
    <row r="105" spans="1:9" x14ac:dyDescent="0.35">
      <c r="A105" s="39"/>
      <c r="B105" s="17" t="s">
        <v>131</v>
      </c>
      <c r="C105" s="8">
        <v>205</v>
      </c>
      <c r="D105" s="15">
        <v>11.647058823529411</v>
      </c>
      <c r="E105" s="15">
        <v>11</v>
      </c>
      <c r="F105" s="15">
        <v>46.588235294117602</v>
      </c>
      <c r="G105" s="15">
        <v>332.97647058823532</v>
      </c>
      <c r="H105" s="7">
        <v>202</v>
      </c>
      <c r="I105" s="8">
        <v>2017</v>
      </c>
    </row>
    <row r="106" spans="1:9" ht="29" x14ac:dyDescent="0.35">
      <c r="A106" s="39"/>
      <c r="B106" s="17" t="s">
        <v>36</v>
      </c>
      <c r="C106" s="8">
        <v>200</v>
      </c>
      <c r="D106" s="15">
        <v>1</v>
      </c>
      <c r="E106" s="15">
        <v>0.2</v>
      </c>
      <c r="F106" s="15">
        <v>20.2</v>
      </c>
      <c r="G106" s="15">
        <v>92</v>
      </c>
      <c r="H106" s="7">
        <v>389</v>
      </c>
      <c r="I106" s="8">
        <v>2011</v>
      </c>
    </row>
    <row r="107" spans="1:9" x14ac:dyDescent="0.35">
      <c r="A107" s="39"/>
      <c r="B107" s="17" t="s">
        <v>17</v>
      </c>
      <c r="C107" s="8">
        <v>50</v>
      </c>
      <c r="D107" s="15">
        <v>2.8</v>
      </c>
      <c r="E107" s="15">
        <v>0.6</v>
      </c>
      <c r="F107" s="15">
        <v>24.7</v>
      </c>
      <c r="G107" s="15">
        <v>116</v>
      </c>
      <c r="H107" s="7" t="s">
        <v>15</v>
      </c>
      <c r="I107" s="8">
        <v>2011</v>
      </c>
    </row>
    <row r="108" spans="1:9" x14ac:dyDescent="0.35">
      <c r="A108" s="39"/>
      <c r="B108" s="17" t="s">
        <v>26</v>
      </c>
      <c r="C108" s="8">
        <v>70</v>
      </c>
      <c r="D108" s="15">
        <v>5.3666666666666663</v>
      </c>
      <c r="E108" s="15">
        <v>0.46666666666666667</v>
      </c>
      <c r="F108" s="15">
        <v>35.233333333333334</v>
      </c>
      <c r="G108" s="15">
        <v>165.66666666666666</v>
      </c>
      <c r="H108" s="7" t="s">
        <v>15</v>
      </c>
      <c r="I108" s="8">
        <v>2011</v>
      </c>
    </row>
    <row r="109" spans="1:9" x14ac:dyDescent="0.35">
      <c r="A109" s="2" t="s">
        <v>97</v>
      </c>
      <c r="B109" s="8"/>
      <c r="C109" s="2">
        <f>SUM(C102:C108)</f>
        <v>1025</v>
      </c>
      <c r="D109" s="23">
        <f>SUM(D102:D108)</f>
        <v>43.513725490196073</v>
      </c>
      <c r="E109" s="23">
        <f>SUM(E102:E108)</f>
        <v>41.036666666666669</v>
      </c>
      <c r="F109" s="23">
        <f>SUM(F102:F108)</f>
        <v>165.03975044563276</v>
      </c>
      <c r="G109" s="23">
        <f>SUM(G102:G108)</f>
        <v>1210.0704099821749</v>
      </c>
    </row>
    <row r="110" spans="1:9" x14ac:dyDescent="0.35">
      <c r="A110" s="2" t="s">
        <v>127</v>
      </c>
      <c r="B110" s="2"/>
      <c r="C110" s="2">
        <f>C101+C109</f>
        <v>1550</v>
      </c>
      <c r="D110" s="23">
        <f>D101+D109</f>
        <v>71.193725490196073</v>
      </c>
      <c r="E110" s="23">
        <f>E101+E109</f>
        <v>58.776666666666671</v>
      </c>
      <c r="F110" s="23">
        <f>F101+F109</f>
        <v>223.39975044563278</v>
      </c>
      <c r="G110" s="23">
        <f>G101+G109</f>
        <v>1712.6704099821748</v>
      </c>
      <c r="H110" s="12"/>
      <c r="I110" s="11"/>
    </row>
    <row r="111" spans="1:9" x14ac:dyDescent="0.35">
      <c r="A111" s="10"/>
      <c r="B111" s="10"/>
      <c r="C111" s="10"/>
      <c r="D111" s="10"/>
      <c r="E111" s="10"/>
      <c r="F111" s="10"/>
      <c r="G111" s="10"/>
      <c r="H111" s="12"/>
      <c r="I111" s="11"/>
    </row>
    <row r="112" spans="1:9" x14ac:dyDescent="0.35">
      <c r="A112" s="10"/>
      <c r="B112" s="10"/>
      <c r="C112" s="10"/>
      <c r="D112" s="10"/>
      <c r="E112" s="10"/>
      <c r="F112" s="10"/>
      <c r="G112" s="10"/>
      <c r="H112" s="12"/>
      <c r="I112" s="11"/>
    </row>
    <row r="113" spans="1:9" x14ac:dyDescent="0.35">
      <c r="A113" s="10"/>
      <c r="B113" s="10"/>
      <c r="C113" s="10"/>
      <c r="D113" s="10"/>
      <c r="E113" s="10"/>
      <c r="F113" s="10"/>
      <c r="G113" s="10"/>
      <c r="H113" s="12"/>
      <c r="I113" s="11"/>
    </row>
    <row r="114" spans="1:9" x14ac:dyDescent="0.35">
      <c r="A114" s="10"/>
      <c r="B114" s="10"/>
      <c r="C114" s="10"/>
      <c r="D114" s="10"/>
      <c r="E114" s="10"/>
      <c r="F114" s="10"/>
      <c r="G114" s="10"/>
      <c r="H114" s="12"/>
      <c r="I114" s="11"/>
    </row>
    <row r="115" spans="1:9" x14ac:dyDescent="0.35">
      <c r="A115" s="10"/>
      <c r="B115" s="10"/>
      <c r="C115" s="10"/>
      <c r="D115" s="10"/>
      <c r="E115" s="10"/>
      <c r="F115" s="10"/>
      <c r="G115" s="10"/>
      <c r="H115" s="12"/>
      <c r="I115" s="11"/>
    </row>
    <row r="116" spans="1:9" x14ac:dyDescent="0.35">
      <c r="A116" s="10"/>
      <c r="B116" s="10"/>
      <c r="C116" s="10"/>
      <c r="D116" s="10"/>
      <c r="E116" s="10"/>
      <c r="F116" s="10"/>
      <c r="G116" s="10"/>
      <c r="H116" s="12"/>
      <c r="I116" s="11"/>
    </row>
    <row r="117" spans="1:9" x14ac:dyDescent="0.35">
      <c r="A117" s="10"/>
      <c r="B117" s="10"/>
      <c r="C117" s="10"/>
      <c r="D117" s="10"/>
      <c r="E117" s="10"/>
      <c r="F117" s="10"/>
      <c r="G117" s="10"/>
      <c r="H117" s="12"/>
      <c r="I117" s="11"/>
    </row>
    <row r="118" spans="1:9" x14ac:dyDescent="0.35">
      <c r="A118" s="10"/>
      <c r="B118" s="10"/>
      <c r="C118" s="10"/>
      <c r="D118" s="10"/>
      <c r="E118" s="10"/>
      <c r="F118" s="10"/>
      <c r="G118" s="10"/>
      <c r="H118" s="12"/>
      <c r="I118" s="11"/>
    </row>
    <row r="119" spans="1:9" x14ac:dyDescent="0.35">
      <c r="A119" s="10"/>
      <c r="B119" s="10">
        <v>4</v>
      </c>
      <c r="C119" s="10"/>
      <c r="D119" s="10"/>
      <c r="E119" s="10"/>
      <c r="F119" s="10"/>
      <c r="G119" s="10"/>
      <c r="H119" s="12"/>
      <c r="I119" s="11"/>
    </row>
    <row r="122" spans="1:9" x14ac:dyDescent="0.35">
      <c r="B122" s="1" t="s">
        <v>43</v>
      </c>
    </row>
    <row r="123" spans="1:9" x14ac:dyDescent="0.35">
      <c r="A123" s="35" t="s">
        <v>2</v>
      </c>
      <c r="B123" s="35" t="s">
        <v>3</v>
      </c>
      <c r="C123" s="37" t="s">
        <v>4</v>
      </c>
      <c r="D123" s="36" t="s">
        <v>5</v>
      </c>
      <c r="E123" s="36"/>
      <c r="F123" s="36"/>
      <c r="G123" s="37" t="s">
        <v>6</v>
      </c>
      <c r="H123" s="41" t="s">
        <v>7</v>
      </c>
      <c r="I123" s="37" t="s">
        <v>8</v>
      </c>
    </row>
    <row r="124" spans="1:9" ht="29" x14ac:dyDescent="0.35">
      <c r="A124" s="35"/>
      <c r="B124" s="35"/>
      <c r="C124" s="37"/>
      <c r="D124" s="2" t="s">
        <v>9</v>
      </c>
      <c r="E124" s="2" t="s">
        <v>10</v>
      </c>
      <c r="F124" s="3" t="s">
        <v>11</v>
      </c>
      <c r="G124" s="37"/>
      <c r="H124" s="41"/>
      <c r="I124" s="37"/>
    </row>
    <row r="125" spans="1:9" ht="15.5" x14ac:dyDescent="0.35">
      <c r="A125" s="31" t="s">
        <v>44</v>
      </c>
      <c r="B125" s="32"/>
      <c r="C125" s="32"/>
      <c r="D125" s="32"/>
      <c r="E125" s="32"/>
      <c r="F125" s="32"/>
      <c r="G125" s="32"/>
      <c r="H125" s="32"/>
      <c r="I125" s="32"/>
    </row>
    <row r="126" spans="1:9" x14ac:dyDescent="0.35">
      <c r="A126" s="33" t="s">
        <v>13</v>
      </c>
      <c r="B126" s="4" t="s">
        <v>45</v>
      </c>
      <c r="C126" s="6">
        <v>100</v>
      </c>
      <c r="D126" s="13">
        <v>1.6</v>
      </c>
      <c r="E126" s="13">
        <v>6</v>
      </c>
      <c r="F126" s="13">
        <v>8.1999999999999993</v>
      </c>
      <c r="G126" s="13">
        <v>94</v>
      </c>
      <c r="H126" s="6">
        <v>9</v>
      </c>
      <c r="I126" s="5">
        <v>2021</v>
      </c>
    </row>
    <row r="127" spans="1:9" ht="26.5" x14ac:dyDescent="0.35">
      <c r="A127" s="34"/>
      <c r="B127" s="4" t="s">
        <v>129</v>
      </c>
      <c r="C127" s="6">
        <v>100</v>
      </c>
      <c r="D127" s="13">
        <v>1.3125000000000002</v>
      </c>
      <c r="E127" s="13">
        <v>3.25</v>
      </c>
      <c r="F127" s="13">
        <v>6.2750000000000004</v>
      </c>
      <c r="G127" s="13">
        <v>60.4</v>
      </c>
      <c r="H127" s="6">
        <v>45</v>
      </c>
      <c r="I127" s="5">
        <v>2017</v>
      </c>
    </row>
    <row r="128" spans="1:9" x14ac:dyDescent="0.35">
      <c r="A128" s="34"/>
      <c r="B128" s="4" t="s">
        <v>46</v>
      </c>
      <c r="C128" s="6">
        <v>100</v>
      </c>
      <c r="D128" s="13">
        <v>13.422222222222221</v>
      </c>
      <c r="E128" s="13">
        <v>13.411111111111113</v>
      </c>
      <c r="F128" s="13">
        <v>15</v>
      </c>
      <c r="G128" s="13">
        <v>242.99999999999997</v>
      </c>
      <c r="H128" s="6">
        <v>339</v>
      </c>
      <c r="I128" s="5">
        <v>2021</v>
      </c>
    </row>
    <row r="129" spans="1:9" x14ac:dyDescent="0.35">
      <c r="A129" s="34"/>
      <c r="B129" s="4" t="s">
        <v>47</v>
      </c>
      <c r="C129" s="6">
        <v>200</v>
      </c>
      <c r="D129" s="13">
        <v>6.1066666666666665</v>
      </c>
      <c r="E129" s="13">
        <v>6.666666666666667</v>
      </c>
      <c r="F129" s="13">
        <v>27.333333333333332</v>
      </c>
      <c r="G129" s="13">
        <v>194</v>
      </c>
      <c r="H129" s="6">
        <v>303</v>
      </c>
      <c r="I129" s="5">
        <v>2017</v>
      </c>
    </row>
    <row r="130" spans="1:9" x14ac:dyDescent="0.35">
      <c r="A130" s="34"/>
      <c r="B130" s="4" t="s">
        <v>48</v>
      </c>
      <c r="C130" s="6">
        <v>200</v>
      </c>
      <c r="D130" s="13">
        <v>1</v>
      </c>
      <c r="E130" s="13">
        <v>0</v>
      </c>
      <c r="F130" s="13">
        <v>20.399999999999999</v>
      </c>
      <c r="G130" s="13">
        <v>84.8</v>
      </c>
      <c r="H130" s="6">
        <v>389</v>
      </c>
      <c r="I130" s="5">
        <v>2017</v>
      </c>
    </row>
    <row r="131" spans="1:9" x14ac:dyDescent="0.35">
      <c r="A131" s="34"/>
      <c r="B131" s="4" t="s">
        <v>26</v>
      </c>
      <c r="C131" s="6">
        <v>50</v>
      </c>
      <c r="D131" s="13">
        <v>3.8</v>
      </c>
      <c r="E131" s="13">
        <v>0.4</v>
      </c>
      <c r="F131" s="13">
        <v>24.6</v>
      </c>
      <c r="G131" s="13">
        <v>104.5</v>
      </c>
      <c r="H131" s="6">
        <v>573</v>
      </c>
      <c r="I131" s="5">
        <v>2021</v>
      </c>
    </row>
    <row r="132" spans="1:9" x14ac:dyDescent="0.35">
      <c r="A132" s="42"/>
      <c r="B132" s="4" t="s">
        <v>17</v>
      </c>
      <c r="C132" s="6">
        <v>30</v>
      </c>
      <c r="D132" s="13">
        <v>2.4</v>
      </c>
      <c r="E132" s="13">
        <v>0.45600000000000002</v>
      </c>
      <c r="F132" s="13">
        <v>12</v>
      </c>
      <c r="G132" s="13">
        <v>61.800000000000004</v>
      </c>
      <c r="H132" s="6">
        <v>574</v>
      </c>
      <c r="I132" s="5">
        <v>2021</v>
      </c>
    </row>
    <row r="133" spans="1:9" x14ac:dyDescent="0.35">
      <c r="A133" s="2" t="s">
        <v>21</v>
      </c>
      <c r="B133" s="2"/>
      <c r="C133" s="9">
        <f>C126+C128+C129+C130+C131+C132</f>
        <v>680</v>
      </c>
      <c r="D133" s="24">
        <f t="shared" ref="D133:G133" si="6">D126+D128+D129+D130+D131+D132</f>
        <v>28.328888888888887</v>
      </c>
      <c r="E133" s="24">
        <f t="shared" si="6"/>
        <v>26.933777777777777</v>
      </c>
      <c r="F133" s="24">
        <f t="shared" si="6"/>
        <v>107.53333333333333</v>
      </c>
      <c r="G133" s="24">
        <f t="shared" si="6"/>
        <v>782.09999999999991</v>
      </c>
      <c r="H133" s="8"/>
      <c r="I133" s="8"/>
    </row>
    <row r="134" spans="1:9" ht="29" x14ac:dyDescent="0.35">
      <c r="A134" s="38" t="s">
        <v>124</v>
      </c>
      <c r="B134" s="17" t="s">
        <v>31</v>
      </c>
      <c r="C134" s="8">
        <v>100</v>
      </c>
      <c r="D134" s="15">
        <v>0.8</v>
      </c>
      <c r="E134" s="15">
        <v>6.89</v>
      </c>
      <c r="F134" s="15">
        <v>2.5</v>
      </c>
      <c r="G134" s="15">
        <v>61.67</v>
      </c>
      <c r="H134" s="7">
        <v>21</v>
      </c>
      <c r="I134" s="8">
        <v>2011</v>
      </c>
    </row>
    <row r="135" spans="1:9" ht="29" x14ac:dyDescent="0.35">
      <c r="A135" s="39"/>
      <c r="B135" s="17" t="s">
        <v>112</v>
      </c>
      <c r="C135" s="8">
        <v>100</v>
      </c>
      <c r="D135" s="15">
        <v>0.8</v>
      </c>
      <c r="E135" s="15">
        <v>0.17</v>
      </c>
      <c r="F135" s="15">
        <v>2.5</v>
      </c>
      <c r="G135" s="15">
        <v>14</v>
      </c>
      <c r="H135" s="7" t="s">
        <v>109</v>
      </c>
      <c r="I135" s="8">
        <v>2011</v>
      </c>
    </row>
    <row r="136" spans="1:9" x14ac:dyDescent="0.35">
      <c r="A136" s="39"/>
      <c r="B136" s="17" t="s">
        <v>113</v>
      </c>
      <c r="C136" s="8">
        <v>300</v>
      </c>
      <c r="D136" s="15">
        <v>2.0999999999999996</v>
      </c>
      <c r="E136" s="15">
        <v>6</v>
      </c>
      <c r="F136" s="15">
        <v>14.850000000000001</v>
      </c>
      <c r="G136" s="15">
        <v>122.39999999999999</v>
      </c>
      <c r="H136" s="7">
        <v>82</v>
      </c>
      <c r="I136" s="8">
        <v>2011</v>
      </c>
    </row>
    <row r="137" spans="1:9" x14ac:dyDescent="0.35">
      <c r="A137" s="39"/>
      <c r="B137" s="17" t="s">
        <v>114</v>
      </c>
      <c r="C137" s="8">
        <v>120</v>
      </c>
      <c r="D137" s="15">
        <v>9.4700000000000006</v>
      </c>
      <c r="E137" s="15">
        <v>3.47</v>
      </c>
      <c r="F137" s="15">
        <v>9.6999999999999993</v>
      </c>
      <c r="G137" s="15">
        <v>113.2</v>
      </c>
      <c r="H137" s="7">
        <v>240</v>
      </c>
      <c r="I137" s="8">
        <v>2011</v>
      </c>
    </row>
    <row r="138" spans="1:9" x14ac:dyDescent="0.35">
      <c r="A138" s="39"/>
      <c r="B138" s="17" t="s">
        <v>35</v>
      </c>
      <c r="C138" s="8">
        <v>200</v>
      </c>
      <c r="D138" s="15">
        <v>5.0666666666666664</v>
      </c>
      <c r="E138" s="15">
        <v>7.0666666666666673</v>
      </c>
      <c r="F138" s="15">
        <v>51.86666666666666</v>
      </c>
      <c r="G138" s="15">
        <v>290.66666666666669</v>
      </c>
      <c r="H138" s="7">
        <v>304</v>
      </c>
      <c r="I138" s="8">
        <v>2011</v>
      </c>
    </row>
    <row r="139" spans="1:9" x14ac:dyDescent="0.35">
      <c r="A139" s="39"/>
      <c r="B139" s="17" t="s">
        <v>41</v>
      </c>
      <c r="C139" s="8">
        <v>200</v>
      </c>
      <c r="D139" s="15">
        <v>0.7</v>
      </c>
      <c r="E139" s="15">
        <v>0.02</v>
      </c>
      <c r="F139" s="15">
        <v>15</v>
      </c>
      <c r="G139" s="15">
        <v>60</v>
      </c>
      <c r="H139" s="7">
        <v>376</v>
      </c>
      <c r="I139" s="8">
        <v>2011</v>
      </c>
    </row>
    <row r="140" spans="1:9" x14ac:dyDescent="0.35">
      <c r="A140" s="39"/>
      <c r="B140" s="17" t="s">
        <v>17</v>
      </c>
      <c r="C140" s="8">
        <v>40</v>
      </c>
      <c r="D140" s="15">
        <v>2.2666666666666666</v>
      </c>
      <c r="E140" s="15">
        <v>0.4</v>
      </c>
      <c r="F140" s="15">
        <v>19.733333333333334</v>
      </c>
      <c r="G140" s="15">
        <v>92.8</v>
      </c>
      <c r="H140" s="7" t="s">
        <v>15</v>
      </c>
      <c r="I140" s="8">
        <v>2011</v>
      </c>
    </row>
    <row r="141" spans="1:9" x14ac:dyDescent="0.35">
      <c r="A141" s="39"/>
      <c r="B141" s="17" t="s">
        <v>26</v>
      </c>
      <c r="C141" s="8">
        <v>60</v>
      </c>
      <c r="D141" s="15">
        <v>4.5999999999999996</v>
      </c>
      <c r="E141" s="15">
        <v>0.4</v>
      </c>
      <c r="F141" s="15">
        <v>30.2</v>
      </c>
      <c r="G141" s="15">
        <v>142</v>
      </c>
      <c r="H141" s="7" t="s">
        <v>15</v>
      </c>
      <c r="I141" s="8">
        <v>2011</v>
      </c>
    </row>
    <row r="142" spans="1:9" x14ac:dyDescent="0.35">
      <c r="A142" s="40"/>
      <c r="B142" s="17" t="s">
        <v>96</v>
      </c>
      <c r="C142" s="8">
        <v>100</v>
      </c>
      <c r="D142" s="15">
        <v>0.4</v>
      </c>
      <c r="E142" s="15">
        <v>0.4</v>
      </c>
      <c r="F142" s="15">
        <v>9.8000000000000007</v>
      </c>
      <c r="G142" s="15">
        <v>47</v>
      </c>
      <c r="H142" s="7">
        <v>338</v>
      </c>
      <c r="I142" s="8">
        <v>2011</v>
      </c>
    </row>
    <row r="143" spans="1:9" x14ac:dyDescent="0.35">
      <c r="A143" s="2" t="s">
        <v>97</v>
      </c>
      <c r="B143" s="8"/>
      <c r="C143" s="2">
        <f>C134+C136+C137+C138+C139+C140+C141+C142</f>
        <v>1120</v>
      </c>
      <c r="D143" s="23">
        <f t="shared" ref="D143:G143" si="7">D134+D136+D137+D138+D139+D140+D141+D142</f>
        <v>25.403333333333329</v>
      </c>
      <c r="E143" s="23">
        <f t="shared" si="7"/>
        <v>24.646666666666661</v>
      </c>
      <c r="F143" s="23">
        <f t="shared" si="7"/>
        <v>153.65</v>
      </c>
      <c r="G143" s="23">
        <f t="shared" si="7"/>
        <v>929.73666666666668</v>
      </c>
    </row>
    <row r="144" spans="1:9" x14ac:dyDescent="0.35">
      <c r="A144" s="2" t="s">
        <v>127</v>
      </c>
      <c r="B144" s="2"/>
      <c r="C144" s="2">
        <f>C133+C143</f>
        <v>1800</v>
      </c>
      <c r="D144" s="23">
        <f t="shared" ref="D144:G144" si="8">D133+D143</f>
        <v>53.732222222222219</v>
      </c>
      <c r="E144" s="23">
        <f t="shared" si="8"/>
        <v>51.580444444444439</v>
      </c>
      <c r="F144" s="23">
        <f t="shared" si="8"/>
        <v>261.18333333333334</v>
      </c>
      <c r="G144" s="23">
        <f t="shared" si="8"/>
        <v>1711.8366666666666</v>
      </c>
      <c r="H144" s="11"/>
      <c r="I144" s="11"/>
    </row>
    <row r="145" spans="1:9" x14ac:dyDescent="0.35">
      <c r="A145" s="10"/>
      <c r="B145" s="10"/>
      <c r="C145" s="10"/>
      <c r="D145" s="25"/>
      <c r="E145" s="25"/>
      <c r="F145" s="25"/>
      <c r="G145" s="25"/>
      <c r="H145" s="11"/>
      <c r="I145" s="11"/>
    </row>
    <row r="146" spans="1:9" x14ac:dyDescent="0.35">
      <c r="A146" s="10"/>
      <c r="B146" s="10"/>
      <c r="C146" s="10"/>
      <c r="D146" s="10"/>
      <c r="E146" s="10"/>
      <c r="F146" s="10"/>
      <c r="G146" s="10"/>
      <c r="H146" s="11"/>
      <c r="I146" s="11"/>
    </row>
    <row r="147" spans="1:9" x14ac:dyDescent="0.35">
      <c r="A147" s="10"/>
      <c r="B147" s="10"/>
      <c r="C147" s="10"/>
      <c r="D147" s="10"/>
      <c r="E147" s="10"/>
      <c r="F147" s="10"/>
      <c r="G147" s="10"/>
      <c r="H147" s="11"/>
      <c r="I147" s="11"/>
    </row>
    <row r="149" spans="1:9" x14ac:dyDescent="0.35">
      <c r="B149">
        <v>5</v>
      </c>
    </row>
    <row r="151" spans="1:9" x14ac:dyDescent="0.35">
      <c r="B151" s="1" t="s">
        <v>49</v>
      </c>
    </row>
    <row r="152" spans="1:9" x14ac:dyDescent="0.35">
      <c r="A152" s="35" t="s">
        <v>2</v>
      </c>
      <c r="B152" s="35" t="s">
        <v>3</v>
      </c>
      <c r="C152" s="37" t="s">
        <v>4</v>
      </c>
      <c r="D152" s="36" t="s">
        <v>5</v>
      </c>
      <c r="E152" s="36"/>
      <c r="F152" s="36"/>
      <c r="G152" s="37" t="s">
        <v>6</v>
      </c>
      <c r="H152" s="41" t="s">
        <v>7</v>
      </c>
      <c r="I152" s="37" t="s">
        <v>8</v>
      </c>
    </row>
    <row r="153" spans="1:9" ht="29" x14ac:dyDescent="0.35">
      <c r="A153" s="35"/>
      <c r="B153" s="35"/>
      <c r="C153" s="37"/>
      <c r="D153" s="2" t="s">
        <v>9</v>
      </c>
      <c r="E153" s="2" t="s">
        <v>10</v>
      </c>
      <c r="F153" s="3" t="s">
        <v>11</v>
      </c>
      <c r="G153" s="37"/>
      <c r="H153" s="41"/>
      <c r="I153" s="37"/>
    </row>
    <row r="154" spans="1:9" ht="15.5" x14ac:dyDescent="0.35">
      <c r="A154" s="31" t="s">
        <v>50</v>
      </c>
      <c r="B154" s="32"/>
      <c r="C154" s="32"/>
      <c r="D154" s="32"/>
      <c r="E154" s="32"/>
      <c r="F154" s="32"/>
      <c r="G154" s="32"/>
      <c r="H154" s="32"/>
      <c r="I154" s="32"/>
    </row>
    <row r="155" spans="1:9" ht="26.5" x14ac:dyDescent="0.35">
      <c r="A155" s="33" t="s">
        <v>13</v>
      </c>
      <c r="B155" s="4" t="s">
        <v>51</v>
      </c>
      <c r="C155" s="6">
        <v>250</v>
      </c>
      <c r="D155" s="13">
        <v>6.9204545454545459</v>
      </c>
      <c r="E155" s="13">
        <v>12.363636363636365</v>
      </c>
      <c r="F155" s="13">
        <v>54.534090909090914</v>
      </c>
      <c r="G155" s="13">
        <v>357.9545454545455</v>
      </c>
      <c r="H155" s="6">
        <v>177</v>
      </c>
      <c r="I155" s="5">
        <v>2017</v>
      </c>
    </row>
    <row r="156" spans="1:9" x14ac:dyDescent="0.35">
      <c r="A156" s="34"/>
      <c r="B156" s="4" t="s">
        <v>52</v>
      </c>
      <c r="C156" s="6">
        <v>25</v>
      </c>
      <c r="D156" s="13">
        <v>2</v>
      </c>
      <c r="E156" s="13">
        <v>0.38</v>
      </c>
      <c r="F156" s="13">
        <v>10</v>
      </c>
      <c r="G156" s="13">
        <v>51.5</v>
      </c>
      <c r="H156" s="6">
        <v>574</v>
      </c>
      <c r="I156" s="5">
        <v>2021</v>
      </c>
    </row>
    <row r="157" spans="1:9" ht="26.5" x14ac:dyDescent="0.35">
      <c r="A157" s="34"/>
      <c r="B157" s="4" t="s">
        <v>53</v>
      </c>
      <c r="C157" s="6">
        <v>55</v>
      </c>
      <c r="D157" s="13">
        <v>2.4</v>
      </c>
      <c r="E157" s="13">
        <v>4.5</v>
      </c>
      <c r="F157" s="13">
        <v>28.5</v>
      </c>
      <c r="G157" s="13">
        <v>161.69999999999999</v>
      </c>
      <c r="H157" s="6">
        <v>2</v>
      </c>
      <c r="I157" s="5">
        <v>2021</v>
      </c>
    </row>
    <row r="158" spans="1:9" x14ac:dyDescent="0.35">
      <c r="A158" s="34"/>
      <c r="B158" s="4" t="s">
        <v>54</v>
      </c>
      <c r="C158" s="6">
        <v>200</v>
      </c>
      <c r="D158" s="13">
        <v>2.8</v>
      </c>
      <c r="E158" s="13">
        <v>2.5</v>
      </c>
      <c r="F158" s="13">
        <v>13.6</v>
      </c>
      <c r="G158" s="13">
        <v>88</v>
      </c>
      <c r="H158" s="6">
        <v>379</v>
      </c>
      <c r="I158" s="5">
        <v>2017</v>
      </c>
    </row>
    <row r="159" spans="1:9" x14ac:dyDescent="0.35">
      <c r="A159" s="34"/>
      <c r="B159" s="4" t="s">
        <v>19</v>
      </c>
      <c r="C159" s="6">
        <v>100</v>
      </c>
      <c r="D159" s="13">
        <v>0.4</v>
      </c>
      <c r="E159" s="13">
        <v>0.4</v>
      </c>
      <c r="F159" s="13">
        <v>9.8000000000000007</v>
      </c>
      <c r="G159" s="13">
        <v>47</v>
      </c>
      <c r="H159" s="6">
        <v>338</v>
      </c>
      <c r="I159" s="5">
        <v>2017</v>
      </c>
    </row>
    <row r="160" spans="1:9" x14ac:dyDescent="0.35">
      <c r="A160" s="2" t="s">
        <v>21</v>
      </c>
      <c r="B160" s="2"/>
      <c r="C160" s="9">
        <f>SUM(C155:C159)</f>
        <v>630</v>
      </c>
      <c r="D160" s="23">
        <f>SUM(D155:D159)</f>
        <v>14.520454545454546</v>
      </c>
      <c r="E160" s="23">
        <f>SUM(E155:E159)</f>
        <v>20.143636363636364</v>
      </c>
      <c r="F160" s="23">
        <f>SUM(F155:F159)</f>
        <v>116.4340909090909</v>
      </c>
      <c r="G160" s="23">
        <f>SUM(G155:G159)</f>
        <v>706.15454545454554</v>
      </c>
      <c r="H160" s="8"/>
      <c r="I160" s="8"/>
    </row>
    <row r="161" spans="1:9" ht="29" x14ac:dyDescent="0.35">
      <c r="A161" s="38" t="s">
        <v>124</v>
      </c>
      <c r="B161" s="17" t="s">
        <v>24</v>
      </c>
      <c r="C161" s="8">
        <v>100</v>
      </c>
      <c r="D161" s="15">
        <v>1.8333333333333333</v>
      </c>
      <c r="E161" s="15">
        <v>13.333333333333334</v>
      </c>
      <c r="F161" s="15">
        <v>74.666666666666657</v>
      </c>
      <c r="G161" s="15">
        <v>159.16666666666666</v>
      </c>
      <c r="H161" s="7" t="s">
        <v>15</v>
      </c>
      <c r="I161" s="8">
        <v>2011</v>
      </c>
    </row>
    <row r="162" spans="1:9" ht="29" x14ac:dyDescent="0.35">
      <c r="A162" s="39"/>
      <c r="B162" s="17" t="s">
        <v>93</v>
      </c>
      <c r="C162" s="8">
        <v>300</v>
      </c>
      <c r="D162" s="15">
        <v>3.4499999999999997</v>
      </c>
      <c r="E162" s="15">
        <v>3.3000000000000003</v>
      </c>
      <c r="F162" s="15">
        <v>24.3</v>
      </c>
      <c r="G162" s="15">
        <v>141.15</v>
      </c>
      <c r="H162" s="7">
        <v>103</v>
      </c>
      <c r="I162" s="8">
        <v>2011</v>
      </c>
    </row>
    <row r="163" spans="1:9" x14ac:dyDescent="0.35">
      <c r="A163" s="39"/>
      <c r="B163" s="17" t="s">
        <v>115</v>
      </c>
      <c r="C163" s="8">
        <v>250</v>
      </c>
      <c r="D163" s="15">
        <v>21.175000000000004</v>
      </c>
      <c r="E163" s="15">
        <v>13.075000000000001</v>
      </c>
      <c r="F163" s="15">
        <v>44.662499999999994</v>
      </c>
      <c r="G163" s="15">
        <v>381.70000000000005</v>
      </c>
      <c r="H163" s="7">
        <v>291</v>
      </c>
      <c r="I163" s="8">
        <v>2011</v>
      </c>
    </row>
    <row r="164" spans="1:9" ht="29" x14ac:dyDescent="0.35">
      <c r="A164" s="39"/>
      <c r="B164" s="17" t="s">
        <v>36</v>
      </c>
      <c r="C164" s="8">
        <v>200</v>
      </c>
      <c r="D164" s="15">
        <v>1</v>
      </c>
      <c r="E164" s="15">
        <v>0.2</v>
      </c>
      <c r="F164" s="15">
        <v>20.2</v>
      </c>
      <c r="G164" s="15">
        <v>92</v>
      </c>
      <c r="H164" s="7">
        <v>389</v>
      </c>
      <c r="I164" s="8">
        <v>2011</v>
      </c>
    </row>
    <row r="165" spans="1:9" x14ac:dyDescent="0.35">
      <c r="A165" s="39"/>
      <c r="B165" s="17" t="s">
        <v>17</v>
      </c>
      <c r="C165" s="8">
        <v>50</v>
      </c>
      <c r="D165" s="15">
        <v>2.8</v>
      </c>
      <c r="E165" s="15">
        <v>0.6</v>
      </c>
      <c r="F165" s="15">
        <v>24.7</v>
      </c>
      <c r="G165" s="15">
        <v>116</v>
      </c>
      <c r="H165" s="7" t="s">
        <v>15</v>
      </c>
      <c r="I165" s="8">
        <v>2011</v>
      </c>
    </row>
    <row r="166" spans="1:9" x14ac:dyDescent="0.35">
      <c r="A166" s="39"/>
      <c r="B166" s="17" t="s">
        <v>26</v>
      </c>
      <c r="C166" s="8">
        <v>60</v>
      </c>
      <c r="D166" s="15">
        <v>4.6500000000000004</v>
      </c>
      <c r="E166" s="15">
        <v>0.3</v>
      </c>
      <c r="F166" s="15">
        <v>30.150000000000002</v>
      </c>
      <c r="G166" s="15">
        <v>142.05000000000001</v>
      </c>
      <c r="H166" s="7" t="s">
        <v>15</v>
      </c>
      <c r="I166" s="8">
        <v>2011</v>
      </c>
    </row>
    <row r="167" spans="1:9" x14ac:dyDescent="0.35">
      <c r="A167" s="39"/>
      <c r="B167" s="17" t="s">
        <v>96</v>
      </c>
      <c r="C167" s="8">
        <v>100</v>
      </c>
      <c r="D167" s="15">
        <v>0.4</v>
      </c>
      <c r="E167" s="15">
        <v>0.4</v>
      </c>
      <c r="F167" s="15">
        <v>9.8000000000000007</v>
      </c>
      <c r="G167" s="15">
        <v>47</v>
      </c>
      <c r="H167" s="7">
        <v>338</v>
      </c>
      <c r="I167" s="8">
        <v>2011</v>
      </c>
    </row>
    <row r="168" spans="1:9" x14ac:dyDescent="0.35">
      <c r="A168" s="40"/>
      <c r="B168" s="17"/>
      <c r="C168" s="8"/>
      <c r="D168" s="15"/>
      <c r="E168" s="15"/>
      <c r="F168" s="15"/>
      <c r="G168" s="15"/>
      <c r="H168" s="7"/>
      <c r="I168" s="8"/>
    </row>
    <row r="169" spans="1:9" x14ac:dyDescent="0.35">
      <c r="A169" s="2" t="s">
        <v>97</v>
      </c>
      <c r="B169" s="8"/>
      <c r="C169" s="2">
        <f>SUM(C161:C168)</f>
        <v>1060</v>
      </c>
      <c r="D169" s="23">
        <f t="shared" ref="D169:G169" si="9">SUM(D161:D168)</f>
        <v>35.308333333333337</v>
      </c>
      <c r="E169" s="23">
        <f t="shared" si="9"/>
        <v>31.208333333333336</v>
      </c>
      <c r="F169" s="23">
        <f t="shared" si="9"/>
        <v>228.47916666666666</v>
      </c>
      <c r="G169" s="23">
        <f t="shared" si="9"/>
        <v>1079.0666666666666</v>
      </c>
    </row>
    <row r="170" spans="1:9" x14ac:dyDescent="0.35">
      <c r="A170" s="2" t="s">
        <v>127</v>
      </c>
      <c r="B170" s="2"/>
      <c r="C170" s="2">
        <f>C160+C169</f>
        <v>1690</v>
      </c>
      <c r="D170" s="23">
        <f t="shared" ref="D170:G170" si="10">D160+D169</f>
        <v>49.828787878787885</v>
      </c>
      <c r="E170" s="23">
        <f t="shared" si="10"/>
        <v>51.351969696969704</v>
      </c>
      <c r="F170" s="23">
        <f t="shared" si="10"/>
        <v>344.91325757575754</v>
      </c>
      <c r="G170" s="23">
        <f t="shared" si="10"/>
        <v>1785.2212121212121</v>
      </c>
      <c r="H170" s="11"/>
      <c r="I170" s="11"/>
    </row>
    <row r="171" spans="1:9" x14ac:dyDescent="0.35">
      <c r="A171" s="10"/>
      <c r="B171" s="10"/>
      <c r="C171" s="10"/>
      <c r="D171" s="10"/>
      <c r="E171" s="10"/>
      <c r="F171" s="10"/>
      <c r="G171" s="10"/>
      <c r="H171" s="11"/>
      <c r="I171" s="11"/>
    </row>
    <row r="172" spans="1:9" x14ac:dyDescent="0.35">
      <c r="A172" s="10"/>
      <c r="B172" s="10"/>
      <c r="C172" s="10"/>
      <c r="D172" s="10"/>
      <c r="E172" s="10"/>
      <c r="F172" s="10"/>
      <c r="G172" s="10"/>
      <c r="H172" s="11"/>
      <c r="I172" s="11"/>
    </row>
    <row r="173" spans="1:9" x14ac:dyDescent="0.35">
      <c r="A173" s="10"/>
      <c r="B173" s="10"/>
      <c r="C173" s="10"/>
      <c r="D173" s="10"/>
      <c r="E173" s="10"/>
      <c r="F173" s="10"/>
      <c r="G173" s="10"/>
      <c r="H173" s="11"/>
      <c r="I173" s="11"/>
    </row>
    <row r="174" spans="1:9" x14ac:dyDescent="0.35">
      <c r="A174" s="10"/>
      <c r="B174" s="10"/>
      <c r="C174" s="10"/>
      <c r="D174" s="10"/>
      <c r="E174" s="10"/>
      <c r="F174" s="10"/>
      <c r="G174" s="10"/>
      <c r="H174" s="11"/>
      <c r="I174" s="11"/>
    </row>
    <row r="175" spans="1:9" x14ac:dyDescent="0.35">
      <c r="A175" s="10"/>
      <c r="B175" s="10"/>
      <c r="C175" s="10"/>
      <c r="D175" s="10"/>
      <c r="E175" s="10"/>
      <c r="F175" s="10"/>
      <c r="G175" s="10"/>
      <c r="H175" s="11"/>
      <c r="I175" s="11"/>
    </row>
    <row r="176" spans="1:9" x14ac:dyDescent="0.35">
      <c r="B176">
        <v>6</v>
      </c>
    </row>
    <row r="178" spans="1:9" x14ac:dyDescent="0.35">
      <c r="B178" s="1" t="s">
        <v>55</v>
      </c>
    </row>
    <row r="179" spans="1:9" x14ac:dyDescent="0.35">
      <c r="A179" s="35" t="s">
        <v>2</v>
      </c>
      <c r="B179" s="35" t="s">
        <v>3</v>
      </c>
      <c r="C179" s="37" t="s">
        <v>4</v>
      </c>
      <c r="D179" s="36" t="s">
        <v>5</v>
      </c>
      <c r="E179" s="36"/>
      <c r="F179" s="36"/>
      <c r="G179" s="37" t="s">
        <v>6</v>
      </c>
      <c r="H179" s="41" t="s">
        <v>7</v>
      </c>
      <c r="I179" s="37" t="s">
        <v>8</v>
      </c>
    </row>
    <row r="180" spans="1:9" ht="29" x14ac:dyDescent="0.35">
      <c r="A180" s="35"/>
      <c r="B180" s="35"/>
      <c r="C180" s="37"/>
      <c r="D180" s="2" t="s">
        <v>9</v>
      </c>
      <c r="E180" s="2" t="s">
        <v>10</v>
      </c>
      <c r="F180" s="3" t="s">
        <v>11</v>
      </c>
      <c r="G180" s="37"/>
      <c r="H180" s="41"/>
      <c r="I180" s="37"/>
    </row>
    <row r="181" spans="1:9" ht="15.5" x14ac:dyDescent="0.35">
      <c r="A181" s="31" t="s">
        <v>56</v>
      </c>
      <c r="B181" s="32"/>
      <c r="C181" s="32"/>
      <c r="D181" s="32"/>
      <c r="E181" s="32"/>
      <c r="F181" s="32"/>
      <c r="G181" s="32"/>
      <c r="H181" s="32"/>
      <c r="I181" s="32"/>
    </row>
    <row r="182" spans="1:9" x14ac:dyDescent="0.35">
      <c r="A182" s="33" t="s">
        <v>13</v>
      </c>
      <c r="B182" s="4" t="s">
        <v>24</v>
      </c>
      <c r="C182" s="6">
        <v>100</v>
      </c>
      <c r="D182" s="13">
        <v>1.7999999999999998</v>
      </c>
      <c r="E182" s="13">
        <v>13.325000000000001</v>
      </c>
      <c r="F182" s="13">
        <v>74.674999999999997</v>
      </c>
      <c r="G182" s="13">
        <v>95.5</v>
      </c>
      <c r="H182" s="6" t="s">
        <v>15</v>
      </c>
      <c r="I182" s="5">
        <v>2011</v>
      </c>
    </row>
    <row r="183" spans="1:9" x14ac:dyDescent="0.35">
      <c r="A183" s="34"/>
      <c r="B183" s="4" t="s">
        <v>57</v>
      </c>
      <c r="C183" s="6">
        <v>220</v>
      </c>
      <c r="D183" s="13">
        <v>11.647058823529411</v>
      </c>
      <c r="E183" s="13">
        <v>11</v>
      </c>
      <c r="F183" s="13">
        <v>46.588235294117645</v>
      </c>
      <c r="G183" s="13">
        <v>332.97647058823532</v>
      </c>
      <c r="H183" s="6">
        <v>204</v>
      </c>
      <c r="I183" s="5">
        <v>2017</v>
      </c>
    </row>
    <row r="184" spans="1:9" x14ac:dyDescent="0.35">
      <c r="A184" s="34"/>
      <c r="B184" s="4" t="s">
        <v>17</v>
      </c>
      <c r="C184" s="6">
        <v>20</v>
      </c>
      <c r="D184" s="13">
        <v>1.7</v>
      </c>
      <c r="E184" s="13">
        <v>0.7</v>
      </c>
      <c r="F184" s="13">
        <v>9.6999999999999993</v>
      </c>
      <c r="G184" s="13">
        <v>51.8</v>
      </c>
      <c r="H184" s="6">
        <v>574</v>
      </c>
      <c r="I184" s="5">
        <v>2021</v>
      </c>
    </row>
    <row r="185" spans="1:9" x14ac:dyDescent="0.35">
      <c r="A185" s="34"/>
      <c r="B185" s="4" t="s">
        <v>18</v>
      </c>
      <c r="C185" s="6">
        <v>45</v>
      </c>
      <c r="D185" s="13">
        <v>3.42</v>
      </c>
      <c r="E185" s="13">
        <v>0.36</v>
      </c>
      <c r="F185" s="13">
        <v>22.14</v>
      </c>
      <c r="G185" s="13">
        <v>95.3</v>
      </c>
      <c r="H185" s="6">
        <v>573</v>
      </c>
      <c r="I185" s="5">
        <v>2011</v>
      </c>
    </row>
    <row r="186" spans="1:9" x14ac:dyDescent="0.35">
      <c r="A186" s="34"/>
      <c r="B186" s="4" t="s">
        <v>27</v>
      </c>
      <c r="C186" s="6">
        <v>200</v>
      </c>
      <c r="D186" s="13">
        <v>1</v>
      </c>
      <c r="E186" s="13">
        <v>0</v>
      </c>
      <c r="F186" s="13">
        <v>20.399999999999999</v>
      </c>
      <c r="G186" s="13">
        <v>84.8</v>
      </c>
      <c r="H186" s="6">
        <v>389</v>
      </c>
      <c r="I186" s="5">
        <v>2017</v>
      </c>
    </row>
    <row r="187" spans="1:9" x14ac:dyDescent="0.35">
      <c r="A187" s="34"/>
      <c r="B187" s="4" t="s">
        <v>19</v>
      </c>
      <c r="C187" s="6">
        <v>100</v>
      </c>
      <c r="D187" s="13">
        <v>0.4</v>
      </c>
      <c r="E187" s="13">
        <v>0.4</v>
      </c>
      <c r="F187" s="13">
        <v>9.8000000000000007</v>
      </c>
      <c r="G187" s="13">
        <v>47</v>
      </c>
      <c r="H187" s="6">
        <v>338</v>
      </c>
      <c r="I187" s="5">
        <v>2017</v>
      </c>
    </row>
    <row r="188" spans="1:9" x14ac:dyDescent="0.35">
      <c r="A188" s="34"/>
      <c r="B188" s="4" t="s">
        <v>28</v>
      </c>
      <c r="C188" s="6">
        <v>40</v>
      </c>
      <c r="D188" s="13">
        <v>5.08</v>
      </c>
      <c r="E188" s="13">
        <v>4.5999999999999996</v>
      </c>
      <c r="F188" s="13">
        <v>0.28000000000000003</v>
      </c>
      <c r="G188" s="13">
        <v>63</v>
      </c>
      <c r="H188" s="6">
        <v>209</v>
      </c>
      <c r="I188" s="5">
        <v>2011</v>
      </c>
    </row>
    <row r="189" spans="1:9" x14ac:dyDescent="0.35">
      <c r="A189" s="42"/>
      <c r="B189" s="4" t="s">
        <v>58</v>
      </c>
      <c r="C189" s="6">
        <v>50</v>
      </c>
      <c r="D189" s="13">
        <v>4</v>
      </c>
      <c r="E189" s="13">
        <v>1.4</v>
      </c>
      <c r="F189" s="13">
        <v>23.899999999999995</v>
      </c>
      <c r="G189" s="13">
        <v>114.1</v>
      </c>
      <c r="H189" s="6">
        <v>545</v>
      </c>
      <c r="I189" s="5">
        <v>2021</v>
      </c>
    </row>
    <row r="190" spans="1:9" x14ac:dyDescent="0.35">
      <c r="A190" s="2" t="s">
        <v>21</v>
      </c>
      <c r="B190" s="2"/>
      <c r="C190" s="9">
        <f>SUM(C182:C189)</f>
        <v>775</v>
      </c>
      <c r="D190" s="23">
        <f t="shared" ref="D190:G190" si="11">SUM(D182:D188)</f>
        <v>25.047058823529404</v>
      </c>
      <c r="E190" s="23">
        <f t="shared" si="11"/>
        <v>30.384999999999998</v>
      </c>
      <c r="F190" s="23">
        <f t="shared" si="11"/>
        <v>183.58323529411763</v>
      </c>
      <c r="G190" s="23">
        <f t="shared" si="11"/>
        <v>770.37647058823529</v>
      </c>
      <c r="H190" s="8"/>
      <c r="I190" s="8"/>
    </row>
    <row r="191" spans="1:9" x14ac:dyDescent="0.35">
      <c r="A191" s="38" t="s">
        <v>124</v>
      </c>
      <c r="B191" s="17" t="s">
        <v>130</v>
      </c>
      <c r="C191" s="8">
        <v>100</v>
      </c>
      <c r="D191" s="15">
        <v>1.3333333333333335</v>
      </c>
      <c r="E191" s="15">
        <v>6.0000000000000009</v>
      </c>
      <c r="F191" s="15">
        <v>6.5</v>
      </c>
      <c r="G191" s="15">
        <v>86.833333333333343</v>
      </c>
      <c r="H191" s="7">
        <v>50</v>
      </c>
      <c r="I191" s="8">
        <v>2011</v>
      </c>
    </row>
    <row r="192" spans="1:9" x14ac:dyDescent="0.35">
      <c r="A192" s="39"/>
      <c r="B192" s="17" t="s">
        <v>113</v>
      </c>
      <c r="C192" s="8">
        <v>300</v>
      </c>
      <c r="D192" s="15">
        <v>2.0999999999999996</v>
      </c>
      <c r="E192" s="15">
        <v>6</v>
      </c>
      <c r="F192" s="15">
        <v>14.850000000000001</v>
      </c>
      <c r="G192" s="15">
        <v>122.39999999999999</v>
      </c>
      <c r="H192" s="7">
        <v>82</v>
      </c>
      <c r="I192" s="8">
        <v>2011</v>
      </c>
    </row>
    <row r="193" spans="1:9" x14ac:dyDescent="0.35">
      <c r="A193" s="39"/>
      <c r="B193" s="17" t="s">
        <v>116</v>
      </c>
      <c r="C193" s="8">
        <v>100</v>
      </c>
      <c r="D193" s="15">
        <v>12.5</v>
      </c>
      <c r="E193" s="15">
        <v>10.5</v>
      </c>
      <c r="F193" s="15">
        <v>5.2</v>
      </c>
      <c r="G193" s="15">
        <v>84</v>
      </c>
      <c r="H193" s="7">
        <v>308</v>
      </c>
      <c r="I193" s="8">
        <v>2011</v>
      </c>
    </row>
    <row r="194" spans="1:9" x14ac:dyDescent="0.35">
      <c r="A194" s="39"/>
      <c r="B194" s="17" t="s">
        <v>117</v>
      </c>
      <c r="C194" s="8">
        <v>200</v>
      </c>
      <c r="D194" s="15">
        <v>5.3333333333333339</v>
      </c>
      <c r="E194" s="15">
        <v>5.4666666666666659</v>
      </c>
      <c r="F194" s="15">
        <v>32.4</v>
      </c>
      <c r="G194" s="15">
        <v>200.26666666666665</v>
      </c>
      <c r="H194" s="7">
        <v>303</v>
      </c>
      <c r="I194" s="8">
        <v>2011</v>
      </c>
    </row>
    <row r="195" spans="1:9" x14ac:dyDescent="0.35">
      <c r="A195" s="39"/>
      <c r="B195" s="17" t="s">
        <v>102</v>
      </c>
      <c r="C195" s="8">
        <v>200</v>
      </c>
      <c r="D195" s="15">
        <v>0.4</v>
      </c>
      <c r="E195" s="15">
        <v>0</v>
      </c>
      <c r="F195" s="15">
        <v>18.2</v>
      </c>
      <c r="G195" s="15">
        <v>76.2</v>
      </c>
      <c r="H195" s="7">
        <v>349</v>
      </c>
      <c r="I195" s="8">
        <v>2011</v>
      </c>
    </row>
    <row r="196" spans="1:9" x14ac:dyDescent="0.35">
      <c r="A196" s="39"/>
      <c r="B196" s="17" t="s">
        <v>17</v>
      </c>
      <c r="C196" s="8">
        <v>40</v>
      </c>
      <c r="D196" s="15">
        <v>2.2666666666666666</v>
      </c>
      <c r="E196" s="15">
        <v>0.4</v>
      </c>
      <c r="F196" s="15">
        <v>19.733333333333334</v>
      </c>
      <c r="G196" s="15">
        <v>92.8</v>
      </c>
      <c r="H196" s="7" t="s">
        <v>15</v>
      </c>
      <c r="I196" s="8">
        <v>2011</v>
      </c>
    </row>
    <row r="197" spans="1:9" x14ac:dyDescent="0.35">
      <c r="A197" s="39"/>
      <c r="B197" s="17" t="s">
        <v>26</v>
      </c>
      <c r="C197" s="8">
        <v>60</v>
      </c>
      <c r="D197" s="15">
        <v>4.5999999999999996</v>
      </c>
      <c r="E197" s="15">
        <v>0.4</v>
      </c>
      <c r="F197" s="15">
        <v>30.2</v>
      </c>
      <c r="G197" s="15">
        <v>142</v>
      </c>
      <c r="H197" s="7" t="s">
        <v>15</v>
      </c>
      <c r="I197" s="8">
        <v>2011</v>
      </c>
    </row>
    <row r="198" spans="1:9" x14ac:dyDescent="0.35">
      <c r="A198" s="40"/>
      <c r="B198" s="17"/>
      <c r="C198" s="8"/>
      <c r="D198" s="15"/>
      <c r="E198" s="15"/>
      <c r="F198" s="15"/>
      <c r="G198" s="15"/>
      <c r="H198" s="7"/>
      <c r="I198" s="8"/>
    </row>
    <row r="199" spans="1:9" x14ac:dyDescent="0.35">
      <c r="A199" s="2" t="s">
        <v>97</v>
      </c>
      <c r="B199" s="8"/>
      <c r="C199" s="2">
        <f>SUM(C191:C198)</f>
        <v>1000</v>
      </c>
      <c r="D199" s="23">
        <f t="shared" ref="D199:G199" si="12">SUM(D191:D198)</f>
        <v>28.533333333333331</v>
      </c>
      <c r="E199" s="23">
        <f t="shared" si="12"/>
        <v>28.766666666666662</v>
      </c>
      <c r="F199" s="23">
        <f t="shared" si="12"/>
        <v>127.08333333333334</v>
      </c>
      <c r="G199" s="23">
        <f t="shared" si="12"/>
        <v>804.5</v>
      </c>
    </row>
    <row r="200" spans="1:9" x14ac:dyDescent="0.35">
      <c r="A200" s="2" t="s">
        <v>127</v>
      </c>
      <c r="B200" s="2"/>
      <c r="C200" s="2">
        <f>C190+C199</f>
        <v>1775</v>
      </c>
      <c r="D200" s="23">
        <f t="shared" ref="D200:G200" si="13">D190+D199</f>
        <v>53.580392156862736</v>
      </c>
      <c r="E200" s="23">
        <f t="shared" si="13"/>
        <v>59.151666666666657</v>
      </c>
      <c r="F200" s="23">
        <f t="shared" si="13"/>
        <v>310.66656862745094</v>
      </c>
      <c r="G200" s="23">
        <f t="shared" si="13"/>
        <v>1574.8764705882354</v>
      </c>
      <c r="H200" s="11"/>
      <c r="I200" s="11"/>
    </row>
    <row r="201" spans="1:9" x14ac:dyDescent="0.35">
      <c r="A201" s="10"/>
      <c r="B201" s="10"/>
      <c r="C201" s="10"/>
      <c r="D201" s="10"/>
      <c r="E201" s="10"/>
      <c r="F201" s="10"/>
      <c r="G201" s="10"/>
      <c r="H201" s="11"/>
      <c r="I201" s="11"/>
    </row>
    <row r="202" spans="1:9" x14ac:dyDescent="0.35">
      <c r="A202" s="10"/>
      <c r="B202" s="10"/>
      <c r="C202" s="10"/>
      <c r="D202" s="10"/>
      <c r="E202" s="10"/>
      <c r="F202" s="10"/>
      <c r="G202" s="10"/>
      <c r="H202" s="11"/>
      <c r="I202" s="11"/>
    </row>
    <row r="203" spans="1:9" x14ac:dyDescent="0.35">
      <c r="A203" s="10"/>
      <c r="B203" s="10"/>
      <c r="C203" s="10"/>
      <c r="D203" s="10"/>
      <c r="E203" s="10"/>
      <c r="F203" s="10"/>
      <c r="G203" s="10"/>
      <c r="H203" s="11"/>
      <c r="I203" s="11"/>
    </row>
    <row r="204" spans="1:9" x14ac:dyDescent="0.35">
      <c r="A204" s="10"/>
      <c r="B204" s="10"/>
      <c r="C204" s="10"/>
      <c r="D204" s="10"/>
      <c r="E204" s="10"/>
      <c r="F204" s="10"/>
      <c r="G204" s="10"/>
      <c r="H204" s="11"/>
      <c r="I204" s="11"/>
    </row>
    <row r="205" spans="1:9" x14ac:dyDescent="0.35">
      <c r="A205" s="10"/>
      <c r="B205" s="10"/>
      <c r="C205" s="10"/>
      <c r="D205" s="10"/>
      <c r="E205" s="10"/>
      <c r="F205" s="10"/>
      <c r="G205" s="10"/>
      <c r="H205" s="11"/>
      <c r="I205" s="11"/>
    </row>
    <row r="206" spans="1:9" x14ac:dyDescent="0.35">
      <c r="A206" s="10"/>
      <c r="B206" s="10"/>
      <c r="C206" s="10"/>
      <c r="D206" s="10"/>
      <c r="E206" s="10"/>
      <c r="F206" s="10"/>
      <c r="G206" s="10"/>
      <c r="H206" s="11"/>
      <c r="I206" s="11"/>
    </row>
    <row r="207" spans="1:9" x14ac:dyDescent="0.35">
      <c r="A207" s="10"/>
      <c r="B207" s="10"/>
      <c r="C207" s="10"/>
      <c r="D207" s="10"/>
      <c r="E207" s="10"/>
      <c r="F207" s="10"/>
      <c r="G207" s="10"/>
      <c r="H207" s="11"/>
      <c r="I207" s="11"/>
    </row>
    <row r="208" spans="1:9" x14ac:dyDescent="0.35">
      <c r="B208">
        <v>7</v>
      </c>
    </row>
    <row r="210" spans="1:9" x14ac:dyDescent="0.35">
      <c r="B210" s="1" t="s">
        <v>59</v>
      </c>
    </row>
    <row r="211" spans="1:9" x14ac:dyDescent="0.35">
      <c r="A211" s="35" t="s">
        <v>2</v>
      </c>
      <c r="B211" s="35" t="s">
        <v>3</v>
      </c>
      <c r="C211" s="37" t="s">
        <v>4</v>
      </c>
      <c r="D211" s="36" t="s">
        <v>5</v>
      </c>
      <c r="E211" s="36"/>
      <c r="F211" s="36"/>
      <c r="G211" s="37" t="s">
        <v>6</v>
      </c>
      <c r="H211" s="41" t="s">
        <v>7</v>
      </c>
      <c r="I211" s="37" t="s">
        <v>8</v>
      </c>
    </row>
    <row r="212" spans="1:9" ht="29" x14ac:dyDescent="0.35">
      <c r="A212" s="35"/>
      <c r="B212" s="35"/>
      <c r="C212" s="37"/>
      <c r="D212" s="2" t="s">
        <v>9</v>
      </c>
      <c r="E212" s="2" t="s">
        <v>10</v>
      </c>
      <c r="F212" s="3" t="s">
        <v>11</v>
      </c>
      <c r="G212" s="37"/>
      <c r="H212" s="41"/>
      <c r="I212" s="37"/>
    </row>
    <row r="213" spans="1:9" ht="15.5" x14ac:dyDescent="0.35">
      <c r="A213" s="31" t="s">
        <v>60</v>
      </c>
      <c r="B213" s="32"/>
      <c r="C213" s="32"/>
      <c r="D213" s="32"/>
      <c r="E213" s="32"/>
      <c r="F213" s="32"/>
      <c r="G213" s="32"/>
      <c r="H213" s="32"/>
      <c r="I213" s="32"/>
    </row>
    <row r="214" spans="1:9" ht="26.5" x14ac:dyDescent="0.35">
      <c r="A214" s="33" t="s">
        <v>13</v>
      </c>
      <c r="B214" s="4" t="s">
        <v>61</v>
      </c>
      <c r="C214" s="6">
        <v>100</v>
      </c>
      <c r="D214" s="13">
        <v>1.0874999999999999</v>
      </c>
      <c r="E214" s="13">
        <v>4.8374999999999995</v>
      </c>
      <c r="F214" s="13">
        <v>13.700000000000001</v>
      </c>
      <c r="G214" s="13">
        <v>103.90000000000002</v>
      </c>
      <c r="H214" s="6">
        <v>53</v>
      </c>
      <c r="I214" s="5">
        <v>2017</v>
      </c>
    </row>
    <row r="215" spans="1:9" x14ac:dyDescent="0.35">
      <c r="A215" s="34"/>
      <c r="B215" s="4" t="s">
        <v>32</v>
      </c>
      <c r="C215" s="6">
        <v>100</v>
      </c>
      <c r="D215" s="13">
        <v>0.8</v>
      </c>
      <c r="E215" s="13">
        <v>0.1</v>
      </c>
      <c r="F215" s="13">
        <v>1.7000000000000002</v>
      </c>
      <c r="G215" s="13">
        <v>10</v>
      </c>
      <c r="H215" s="6" t="s">
        <v>33</v>
      </c>
      <c r="I215" s="5">
        <v>2017</v>
      </c>
    </row>
    <row r="216" spans="1:9" x14ac:dyDescent="0.35">
      <c r="A216" s="34"/>
      <c r="B216" s="4" t="s">
        <v>63</v>
      </c>
      <c r="C216" s="6">
        <v>100</v>
      </c>
      <c r="D216" s="13">
        <v>2.72</v>
      </c>
      <c r="E216" s="13">
        <v>7.76</v>
      </c>
      <c r="F216" s="13">
        <v>3.81</v>
      </c>
      <c r="G216" s="13">
        <v>159</v>
      </c>
      <c r="H216" s="6" t="s">
        <v>64</v>
      </c>
      <c r="I216" s="5">
        <v>2017</v>
      </c>
    </row>
    <row r="217" spans="1:9" x14ac:dyDescent="0.35">
      <c r="A217" s="34"/>
      <c r="B217" s="4" t="s">
        <v>65</v>
      </c>
      <c r="C217" s="6">
        <v>200</v>
      </c>
      <c r="D217" s="13">
        <v>4.08</v>
      </c>
      <c r="E217" s="13">
        <v>6.4</v>
      </c>
      <c r="F217" s="13">
        <v>27.199999999999996</v>
      </c>
      <c r="G217" s="13">
        <v>183.06666666666669</v>
      </c>
      <c r="H217" s="6">
        <v>312</v>
      </c>
      <c r="I217" s="5">
        <v>2017</v>
      </c>
    </row>
    <row r="218" spans="1:9" x14ac:dyDescent="0.35">
      <c r="A218" s="34"/>
      <c r="B218" s="4" t="s">
        <v>42</v>
      </c>
      <c r="C218" s="6">
        <v>200</v>
      </c>
      <c r="D218" s="13">
        <v>5.8</v>
      </c>
      <c r="E218" s="13">
        <v>5</v>
      </c>
      <c r="F218" s="13">
        <v>8</v>
      </c>
      <c r="G218" s="13">
        <v>100</v>
      </c>
      <c r="H218" s="6">
        <v>386</v>
      </c>
      <c r="I218" s="5">
        <v>2011</v>
      </c>
    </row>
    <row r="219" spans="1:9" x14ac:dyDescent="0.35">
      <c r="A219" s="34"/>
      <c r="B219" s="4" t="s">
        <v>26</v>
      </c>
      <c r="C219" s="6">
        <v>50</v>
      </c>
      <c r="D219" s="13">
        <v>3.8</v>
      </c>
      <c r="E219" s="13">
        <v>0.4</v>
      </c>
      <c r="F219" s="13">
        <v>24.6</v>
      </c>
      <c r="G219" s="13">
        <v>105.88888888888887</v>
      </c>
      <c r="H219" s="6">
        <v>573</v>
      </c>
      <c r="I219" s="5">
        <v>2021</v>
      </c>
    </row>
    <row r="220" spans="1:9" x14ac:dyDescent="0.35">
      <c r="A220" s="34"/>
      <c r="B220" s="4" t="s">
        <v>17</v>
      </c>
      <c r="C220" s="6">
        <v>30</v>
      </c>
      <c r="D220" s="13">
        <v>2.4</v>
      </c>
      <c r="E220" s="13">
        <v>0.45600000000000002</v>
      </c>
      <c r="F220" s="13">
        <v>12</v>
      </c>
      <c r="G220" s="13">
        <v>61.800000000000004</v>
      </c>
      <c r="H220" s="6">
        <v>574</v>
      </c>
      <c r="I220" s="5">
        <v>2021</v>
      </c>
    </row>
    <row r="221" spans="1:9" x14ac:dyDescent="0.35">
      <c r="A221" s="2" t="s">
        <v>21</v>
      </c>
      <c r="B221" s="2"/>
      <c r="C221" s="9">
        <f>C214+C216+C217+C218+C219+C220</f>
        <v>680</v>
      </c>
      <c r="D221" s="24">
        <f t="shared" ref="D221:G221" si="14">D214+D216+D217+D218+D219+D220</f>
        <v>19.887499999999999</v>
      </c>
      <c r="E221" s="24">
        <f t="shared" si="14"/>
        <v>24.8535</v>
      </c>
      <c r="F221" s="24">
        <f t="shared" si="14"/>
        <v>89.31</v>
      </c>
      <c r="G221" s="24">
        <f t="shared" si="14"/>
        <v>713.65555555555557</v>
      </c>
      <c r="H221" s="8"/>
      <c r="I221" s="8"/>
    </row>
    <row r="222" spans="1:9" x14ac:dyDescent="0.35">
      <c r="A222" s="38" t="s">
        <v>124</v>
      </c>
      <c r="B222" s="17" t="s">
        <v>103</v>
      </c>
      <c r="C222" s="8">
        <v>100</v>
      </c>
      <c r="D222" s="15">
        <v>1.5000000000000002</v>
      </c>
      <c r="E222" s="15">
        <v>10.166666666666666</v>
      </c>
      <c r="F222" s="15">
        <v>7.333333333333333</v>
      </c>
      <c r="G222" s="15">
        <v>126.66666666666666</v>
      </c>
      <c r="H222" s="7">
        <v>67</v>
      </c>
      <c r="I222" s="8">
        <v>2011</v>
      </c>
    </row>
    <row r="223" spans="1:9" x14ac:dyDescent="0.35">
      <c r="A223" s="39"/>
      <c r="B223" s="17" t="s">
        <v>118</v>
      </c>
      <c r="C223" s="8">
        <v>300</v>
      </c>
      <c r="D223" s="15">
        <v>2.85</v>
      </c>
      <c r="E223" s="15">
        <v>6.1499999999999995</v>
      </c>
      <c r="F223" s="15">
        <v>19.8</v>
      </c>
      <c r="G223" s="15">
        <v>146.69999999999999</v>
      </c>
      <c r="H223" s="7">
        <v>96</v>
      </c>
      <c r="I223" s="8">
        <v>2011</v>
      </c>
    </row>
    <row r="224" spans="1:9" x14ac:dyDescent="0.35">
      <c r="A224" s="39"/>
      <c r="B224" s="17" t="s">
        <v>119</v>
      </c>
      <c r="C224" s="8">
        <v>100</v>
      </c>
      <c r="D224" s="15">
        <v>13.422222222222221</v>
      </c>
      <c r="E224" s="15">
        <v>13.411111111111113</v>
      </c>
      <c r="F224" s="15">
        <v>15</v>
      </c>
      <c r="G224" s="15">
        <v>242.99999999999997</v>
      </c>
      <c r="H224" s="7">
        <v>339</v>
      </c>
      <c r="I224" s="8">
        <v>2021</v>
      </c>
    </row>
    <row r="225" spans="1:9" x14ac:dyDescent="0.35">
      <c r="A225" s="39"/>
      <c r="B225" s="17" t="s">
        <v>47</v>
      </c>
      <c r="C225" s="8">
        <v>200</v>
      </c>
      <c r="D225" s="15">
        <v>6.1333333333333329</v>
      </c>
      <c r="E225" s="15">
        <v>6.5333333333333341</v>
      </c>
      <c r="F225" s="15">
        <v>27.066666666666666</v>
      </c>
      <c r="G225" s="15">
        <v>190.26666666666665</v>
      </c>
      <c r="H225" s="7">
        <v>303</v>
      </c>
      <c r="I225" s="8">
        <v>2011</v>
      </c>
    </row>
    <row r="226" spans="1:9" ht="29" x14ac:dyDescent="0.35">
      <c r="A226" s="39"/>
      <c r="B226" s="17" t="s">
        <v>36</v>
      </c>
      <c r="C226" s="8">
        <v>200</v>
      </c>
      <c r="D226" s="15">
        <v>1</v>
      </c>
      <c r="E226" s="15">
        <v>0.2</v>
      </c>
      <c r="F226" s="15">
        <v>20.2</v>
      </c>
      <c r="G226" s="15">
        <v>92</v>
      </c>
      <c r="H226" s="7">
        <v>389</v>
      </c>
      <c r="I226" s="8">
        <v>2011</v>
      </c>
    </row>
    <row r="227" spans="1:9" x14ac:dyDescent="0.35">
      <c r="A227" s="39"/>
      <c r="B227" s="17" t="s">
        <v>17</v>
      </c>
      <c r="C227" s="8">
        <v>40</v>
      </c>
      <c r="D227" s="15">
        <v>1.1333333333333333</v>
      </c>
      <c r="E227" s="15">
        <v>0.2</v>
      </c>
      <c r="F227" s="15">
        <v>9.8666666666666671</v>
      </c>
      <c r="G227" s="15">
        <v>46.4</v>
      </c>
      <c r="H227" s="7" t="s">
        <v>15</v>
      </c>
      <c r="I227" s="8">
        <v>2011</v>
      </c>
    </row>
    <row r="228" spans="1:9" x14ac:dyDescent="0.35">
      <c r="A228" s="39"/>
      <c r="B228" s="17" t="s">
        <v>26</v>
      </c>
      <c r="C228" s="8">
        <v>60</v>
      </c>
      <c r="D228" s="15">
        <v>4.5999999999999996</v>
      </c>
      <c r="E228" s="15">
        <v>0.4</v>
      </c>
      <c r="F228" s="15">
        <v>30.2</v>
      </c>
      <c r="G228" s="15">
        <v>142</v>
      </c>
      <c r="H228" s="7" t="s">
        <v>15</v>
      </c>
      <c r="I228" s="8">
        <v>2011</v>
      </c>
    </row>
    <row r="229" spans="1:9" x14ac:dyDescent="0.35">
      <c r="A229" s="39"/>
      <c r="B229" s="17"/>
      <c r="C229" s="8"/>
      <c r="D229" s="15"/>
      <c r="E229" s="15"/>
      <c r="F229" s="15"/>
      <c r="G229" s="15"/>
      <c r="H229" s="7"/>
      <c r="I229" s="8"/>
    </row>
    <row r="230" spans="1:9" x14ac:dyDescent="0.35">
      <c r="A230" s="40"/>
      <c r="B230" s="17"/>
      <c r="C230" s="8"/>
      <c r="D230" s="15"/>
      <c r="E230" s="15"/>
      <c r="F230" s="15"/>
      <c r="G230" s="15"/>
      <c r="H230" s="7"/>
      <c r="I230" s="8"/>
    </row>
    <row r="231" spans="1:9" x14ac:dyDescent="0.35">
      <c r="A231" s="2" t="s">
        <v>97</v>
      </c>
      <c r="B231" s="8"/>
      <c r="C231" s="2">
        <f>SUM(C222:C230)</f>
        <v>1000</v>
      </c>
      <c r="D231" s="23">
        <f t="shared" ref="D231:G231" si="15">SUM(D222:D230)</f>
        <v>30.638888888888886</v>
      </c>
      <c r="E231" s="23">
        <f t="shared" si="15"/>
        <v>37.061111111111117</v>
      </c>
      <c r="F231" s="23">
        <f t="shared" si="15"/>
        <v>129.46666666666667</v>
      </c>
      <c r="G231" s="23">
        <f t="shared" si="15"/>
        <v>987.0333333333333</v>
      </c>
    </row>
    <row r="232" spans="1:9" x14ac:dyDescent="0.35">
      <c r="A232" s="2" t="s">
        <v>127</v>
      </c>
      <c r="B232" s="2"/>
      <c r="C232" s="2">
        <f>C231+C221</f>
        <v>1680</v>
      </c>
      <c r="D232" s="23">
        <f t="shared" ref="D232:G232" si="16">D231+D221</f>
        <v>50.526388888888889</v>
      </c>
      <c r="E232" s="23">
        <f t="shared" si="16"/>
        <v>61.914611111111114</v>
      </c>
      <c r="F232" s="23">
        <f t="shared" si="16"/>
        <v>218.77666666666667</v>
      </c>
      <c r="G232" s="23">
        <f t="shared" si="16"/>
        <v>1700.6888888888889</v>
      </c>
      <c r="H232" s="11"/>
      <c r="I232" s="11"/>
    </row>
    <row r="233" spans="1:9" x14ac:dyDescent="0.35">
      <c r="A233" s="10"/>
      <c r="B233" s="10"/>
      <c r="C233" s="10"/>
      <c r="D233" s="10"/>
      <c r="E233" s="10"/>
      <c r="F233" s="10"/>
      <c r="G233" s="10"/>
      <c r="H233" s="11"/>
      <c r="I233" s="11"/>
    </row>
    <row r="234" spans="1:9" x14ac:dyDescent="0.35">
      <c r="A234" s="10"/>
      <c r="B234" s="10"/>
      <c r="C234" s="10"/>
      <c r="D234" s="10"/>
      <c r="E234" s="10"/>
      <c r="F234" s="10"/>
      <c r="G234" s="10"/>
      <c r="H234" s="11"/>
      <c r="I234" s="11"/>
    </row>
    <row r="235" spans="1:9" x14ac:dyDescent="0.35">
      <c r="A235" s="10"/>
      <c r="B235" s="10"/>
      <c r="C235" s="10"/>
      <c r="D235" s="10"/>
      <c r="E235" s="10"/>
      <c r="F235" s="10"/>
      <c r="G235" s="10"/>
      <c r="H235" s="11"/>
      <c r="I235" s="11"/>
    </row>
    <row r="236" spans="1:9" x14ac:dyDescent="0.35">
      <c r="A236" s="10"/>
      <c r="B236" s="10"/>
      <c r="C236" s="10"/>
      <c r="D236" s="10"/>
      <c r="E236" s="10"/>
      <c r="F236" s="10"/>
      <c r="G236" s="10"/>
      <c r="H236" s="11"/>
      <c r="I236" s="11"/>
    </row>
    <row r="238" spans="1:9" x14ac:dyDescent="0.35">
      <c r="B238">
        <v>8</v>
      </c>
    </row>
    <row r="240" spans="1:9" x14ac:dyDescent="0.35">
      <c r="B240" s="1" t="s">
        <v>66</v>
      </c>
    </row>
    <row r="241" spans="1:9" x14ac:dyDescent="0.35">
      <c r="A241" s="35" t="s">
        <v>2</v>
      </c>
      <c r="B241" s="35" t="s">
        <v>3</v>
      </c>
      <c r="C241" s="37" t="s">
        <v>4</v>
      </c>
      <c r="D241" s="36" t="s">
        <v>5</v>
      </c>
      <c r="E241" s="36"/>
      <c r="F241" s="36"/>
      <c r="G241" s="37" t="s">
        <v>6</v>
      </c>
      <c r="H241" s="41" t="s">
        <v>7</v>
      </c>
      <c r="I241" s="37" t="s">
        <v>8</v>
      </c>
    </row>
    <row r="242" spans="1:9" ht="29" x14ac:dyDescent="0.35">
      <c r="A242" s="35"/>
      <c r="B242" s="35"/>
      <c r="C242" s="37"/>
      <c r="D242" s="2" t="s">
        <v>9</v>
      </c>
      <c r="E242" s="2" t="s">
        <v>10</v>
      </c>
      <c r="F242" s="3" t="s">
        <v>11</v>
      </c>
      <c r="G242" s="37"/>
      <c r="H242" s="41"/>
      <c r="I242" s="37"/>
    </row>
    <row r="243" spans="1:9" ht="15.5" x14ac:dyDescent="0.35">
      <c r="A243" s="31" t="s">
        <v>67</v>
      </c>
      <c r="B243" s="32"/>
      <c r="C243" s="32"/>
      <c r="D243" s="32"/>
      <c r="E243" s="32"/>
      <c r="F243" s="32"/>
      <c r="G243" s="32"/>
      <c r="H243" s="32"/>
      <c r="I243" s="32"/>
    </row>
    <row r="244" spans="1:9" x14ac:dyDescent="0.35">
      <c r="A244" s="33" t="s">
        <v>13</v>
      </c>
      <c r="B244" s="4" t="s">
        <v>62</v>
      </c>
      <c r="C244" s="6">
        <v>100</v>
      </c>
      <c r="D244" s="13">
        <v>0.8</v>
      </c>
      <c r="E244" s="13">
        <v>0.1</v>
      </c>
      <c r="F244" s="13">
        <v>1.7000000000000002</v>
      </c>
      <c r="G244" s="13">
        <v>10</v>
      </c>
      <c r="H244" s="6" t="s">
        <v>33</v>
      </c>
      <c r="I244" s="5">
        <v>2017</v>
      </c>
    </row>
    <row r="245" spans="1:9" x14ac:dyDescent="0.35">
      <c r="A245" s="34"/>
      <c r="B245" s="4" t="s">
        <v>68</v>
      </c>
      <c r="C245" s="6">
        <v>100</v>
      </c>
      <c r="D245" s="13">
        <v>11.28</v>
      </c>
      <c r="E245" s="13">
        <v>11.84</v>
      </c>
      <c r="F245" s="13">
        <v>13.9</v>
      </c>
      <c r="G245" s="13">
        <v>202</v>
      </c>
      <c r="H245" s="6" t="s">
        <v>69</v>
      </c>
      <c r="I245" s="5">
        <v>2017</v>
      </c>
    </row>
    <row r="246" spans="1:9" x14ac:dyDescent="0.35">
      <c r="A246" s="34"/>
      <c r="B246" s="4" t="s">
        <v>47</v>
      </c>
      <c r="C246" s="6">
        <v>200</v>
      </c>
      <c r="D246" s="13">
        <v>6.1066666666666665</v>
      </c>
      <c r="E246" s="13">
        <v>6.666666666666667</v>
      </c>
      <c r="F246" s="13">
        <v>27.333333333333332</v>
      </c>
      <c r="G246" s="13">
        <v>194</v>
      </c>
      <c r="H246" s="6">
        <v>303</v>
      </c>
      <c r="I246" s="5">
        <v>2017</v>
      </c>
    </row>
    <row r="247" spans="1:9" x14ac:dyDescent="0.35">
      <c r="A247" s="34"/>
      <c r="B247" s="4" t="s">
        <v>70</v>
      </c>
      <c r="C247" s="6">
        <v>200</v>
      </c>
      <c r="D247" s="13">
        <v>0.2</v>
      </c>
      <c r="E247" s="13">
        <v>0.02</v>
      </c>
      <c r="F247" s="13">
        <v>26.4</v>
      </c>
      <c r="G247" s="13">
        <v>106</v>
      </c>
      <c r="H247" s="6">
        <v>480</v>
      </c>
      <c r="I247" s="5">
        <v>2021</v>
      </c>
    </row>
    <row r="248" spans="1:9" x14ac:dyDescent="0.35">
      <c r="A248" s="34"/>
      <c r="B248" s="4" t="s">
        <v>26</v>
      </c>
      <c r="C248" s="6">
        <v>50</v>
      </c>
      <c r="D248" s="13">
        <v>3.8</v>
      </c>
      <c r="E248" s="13">
        <v>0.4</v>
      </c>
      <c r="F248" s="13">
        <v>24.6</v>
      </c>
      <c r="G248" s="13">
        <v>105.88888888888887</v>
      </c>
      <c r="H248" s="6">
        <v>573</v>
      </c>
      <c r="I248" s="5">
        <v>2021</v>
      </c>
    </row>
    <row r="249" spans="1:9" x14ac:dyDescent="0.35">
      <c r="A249" s="34"/>
      <c r="B249" s="4" t="s">
        <v>17</v>
      </c>
      <c r="C249" s="6">
        <v>30</v>
      </c>
      <c r="D249" s="13">
        <v>2.4</v>
      </c>
      <c r="E249" s="13">
        <v>0.45600000000000002</v>
      </c>
      <c r="F249" s="13">
        <v>12</v>
      </c>
      <c r="G249" s="13">
        <v>61.800000000000004</v>
      </c>
      <c r="H249" s="6">
        <v>574</v>
      </c>
      <c r="I249" s="5">
        <v>2021</v>
      </c>
    </row>
    <row r="250" spans="1:9" x14ac:dyDescent="0.35">
      <c r="A250" s="34"/>
      <c r="B250" s="4" t="s">
        <v>71</v>
      </c>
      <c r="C250" s="6">
        <v>100</v>
      </c>
      <c r="D250" s="13">
        <v>0.4</v>
      </c>
      <c r="E250" s="13">
        <v>0.4</v>
      </c>
      <c r="F250" s="13">
        <v>9.8000000000000007</v>
      </c>
      <c r="G250" s="13">
        <v>47</v>
      </c>
      <c r="H250" s="6">
        <v>338</v>
      </c>
      <c r="I250" s="5">
        <v>2017</v>
      </c>
    </row>
    <row r="251" spans="1:9" x14ac:dyDescent="0.35">
      <c r="A251" s="2" t="s">
        <v>21</v>
      </c>
      <c r="B251" s="8"/>
      <c r="C251" s="9">
        <f>SUM(C244:C250)</f>
        <v>780</v>
      </c>
      <c r="D251" s="23">
        <f>SUM(D244:D250)</f>
        <v>24.986666666666665</v>
      </c>
      <c r="E251" s="23">
        <f>SUM(E244:E250)</f>
        <v>19.882666666666662</v>
      </c>
      <c r="F251" s="23">
        <f>SUM(F244:F250)</f>
        <v>115.73333333333333</v>
      </c>
      <c r="G251" s="23">
        <f>SUM(G244:G250)</f>
        <v>726.68888888888887</v>
      </c>
      <c r="H251" s="8"/>
      <c r="I251" s="8"/>
    </row>
    <row r="252" spans="1:9" x14ac:dyDescent="0.35">
      <c r="A252" s="38" t="s">
        <v>125</v>
      </c>
      <c r="B252" s="17" t="s">
        <v>108</v>
      </c>
      <c r="C252" s="8">
        <v>100</v>
      </c>
      <c r="D252" s="15">
        <v>0.83333333333333337</v>
      </c>
      <c r="E252" s="15">
        <v>0.16666666666666669</v>
      </c>
      <c r="F252" s="15">
        <v>2.5</v>
      </c>
      <c r="G252" s="15">
        <v>14.000000000000002</v>
      </c>
      <c r="H252" s="7" t="s">
        <v>109</v>
      </c>
      <c r="I252" s="8">
        <v>2011</v>
      </c>
    </row>
    <row r="253" spans="1:9" x14ac:dyDescent="0.35">
      <c r="A253" s="39"/>
      <c r="B253" s="17" t="s">
        <v>122</v>
      </c>
      <c r="C253" s="8">
        <v>300</v>
      </c>
      <c r="D253" s="15">
        <v>2.5500000000000003</v>
      </c>
      <c r="E253" s="15">
        <v>3.1500000000000004</v>
      </c>
      <c r="F253" s="15">
        <v>20.549999999999997</v>
      </c>
      <c r="G253" s="15">
        <v>121.64999999999999</v>
      </c>
      <c r="H253" s="7">
        <v>101</v>
      </c>
      <c r="I253" s="8">
        <v>2011</v>
      </c>
    </row>
    <row r="254" spans="1:9" x14ac:dyDescent="0.35">
      <c r="A254" s="39"/>
      <c r="B254" s="17" t="s">
        <v>123</v>
      </c>
      <c r="C254" s="8">
        <v>90</v>
      </c>
      <c r="D254" s="15">
        <v>9.6999999999999993</v>
      </c>
      <c r="E254" s="15">
        <v>14.9</v>
      </c>
      <c r="F254" s="15">
        <v>11.3</v>
      </c>
      <c r="G254" s="15">
        <v>220.3</v>
      </c>
      <c r="H254" s="7">
        <v>294</v>
      </c>
      <c r="I254" s="8">
        <v>2011</v>
      </c>
    </row>
    <row r="255" spans="1:9" x14ac:dyDescent="0.35">
      <c r="A255" s="39"/>
      <c r="B255" s="17" t="s">
        <v>131</v>
      </c>
      <c r="C255" s="8">
        <v>205</v>
      </c>
      <c r="D255" s="15">
        <v>11.647058823529411</v>
      </c>
      <c r="E255" s="15">
        <v>11</v>
      </c>
      <c r="F255" s="15">
        <v>46.588235294117645</v>
      </c>
      <c r="G255" s="15">
        <v>332.97647058823532</v>
      </c>
      <c r="H255" s="7">
        <v>202</v>
      </c>
      <c r="I255" s="8">
        <v>2017</v>
      </c>
    </row>
    <row r="256" spans="1:9" x14ac:dyDescent="0.35">
      <c r="A256" s="39"/>
      <c r="B256" s="17" t="s">
        <v>19</v>
      </c>
      <c r="C256" s="8">
        <v>100</v>
      </c>
      <c r="D256" s="15">
        <v>0.4</v>
      </c>
      <c r="E256" s="15">
        <v>0.4</v>
      </c>
      <c r="F256" s="15">
        <v>9.8000000000000007</v>
      </c>
      <c r="G256" s="15">
        <v>47</v>
      </c>
      <c r="H256" s="7">
        <v>338</v>
      </c>
      <c r="I256" s="8">
        <v>2011</v>
      </c>
    </row>
    <row r="257" spans="1:9" x14ac:dyDescent="0.35">
      <c r="A257" s="39"/>
      <c r="B257" s="17" t="s">
        <v>107</v>
      </c>
      <c r="C257" s="8">
        <v>200</v>
      </c>
      <c r="D257" s="15">
        <v>0.2</v>
      </c>
      <c r="E257" s="15">
        <v>0.2</v>
      </c>
      <c r="F257" s="15">
        <v>27.1</v>
      </c>
      <c r="G257" s="15">
        <v>111.1</v>
      </c>
      <c r="H257" s="7">
        <v>342</v>
      </c>
      <c r="I257" s="8">
        <v>2011</v>
      </c>
    </row>
    <row r="258" spans="1:9" x14ac:dyDescent="0.35">
      <c r="A258" s="39"/>
      <c r="B258" s="17" t="s">
        <v>17</v>
      </c>
      <c r="C258" s="8">
        <v>50</v>
      </c>
      <c r="D258" s="15">
        <v>2.833333333333333</v>
      </c>
      <c r="E258" s="15">
        <v>0.5</v>
      </c>
      <c r="F258" s="15">
        <v>24.666666666666668</v>
      </c>
      <c r="G258" s="15">
        <v>115.99999999999999</v>
      </c>
      <c r="H258" s="7" t="s">
        <v>15</v>
      </c>
      <c r="I258" s="8">
        <v>2011</v>
      </c>
    </row>
    <row r="259" spans="1:9" x14ac:dyDescent="0.35">
      <c r="A259" s="39"/>
      <c r="B259" s="17" t="s">
        <v>26</v>
      </c>
      <c r="C259" s="8">
        <v>30</v>
      </c>
      <c r="D259" s="15">
        <v>2.2999999999999998</v>
      </c>
      <c r="E259" s="15">
        <v>0.2</v>
      </c>
      <c r="F259" s="15">
        <v>15.1</v>
      </c>
      <c r="G259" s="15">
        <v>71</v>
      </c>
      <c r="H259" s="7" t="s">
        <v>15</v>
      </c>
      <c r="I259" s="8">
        <v>2011</v>
      </c>
    </row>
    <row r="260" spans="1:9" x14ac:dyDescent="0.35">
      <c r="A260" s="40"/>
      <c r="B260" s="17" t="s">
        <v>14</v>
      </c>
      <c r="C260" s="8">
        <v>50</v>
      </c>
      <c r="D260" s="15">
        <v>0.38</v>
      </c>
      <c r="E260" s="15">
        <v>0</v>
      </c>
      <c r="F260" s="15">
        <v>39.880000000000003</v>
      </c>
      <c r="G260" s="15">
        <v>163</v>
      </c>
      <c r="H260" s="7" t="s">
        <v>15</v>
      </c>
      <c r="I260" s="8">
        <v>2011</v>
      </c>
    </row>
    <row r="261" spans="1:9" x14ac:dyDescent="0.35">
      <c r="A261" s="2" t="s">
        <v>97</v>
      </c>
      <c r="B261" s="8"/>
      <c r="C261" s="2">
        <f>C252+C253+C254+C256+C257+C258+C259+C260+220</f>
        <v>1140</v>
      </c>
      <c r="D261" s="23">
        <f t="shared" ref="D261:G261" si="17">SUM(D252:D260)</f>
        <v>30.843725490196071</v>
      </c>
      <c r="E261" s="23">
        <f t="shared" si="17"/>
        <v>30.516666666666666</v>
      </c>
      <c r="F261" s="23">
        <f t="shared" si="17"/>
        <v>197.4849019607843</v>
      </c>
      <c r="G261" s="23">
        <f t="shared" si="17"/>
        <v>1197.0264705882355</v>
      </c>
    </row>
    <row r="262" spans="1:9" x14ac:dyDescent="0.35">
      <c r="A262" s="2" t="s">
        <v>127</v>
      </c>
      <c r="B262" s="8"/>
      <c r="C262" s="2">
        <f>C261+C251</f>
        <v>1920</v>
      </c>
      <c r="D262" s="23">
        <f t="shared" ref="D262:G262" si="18">D261+D251</f>
        <v>55.830392156862736</v>
      </c>
      <c r="E262" s="23">
        <f t="shared" si="18"/>
        <v>50.399333333333331</v>
      </c>
      <c r="F262" s="23">
        <f t="shared" si="18"/>
        <v>313.21823529411762</v>
      </c>
      <c r="G262" s="23">
        <f t="shared" si="18"/>
        <v>1923.7153594771244</v>
      </c>
      <c r="H262" s="11"/>
      <c r="I262" s="11"/>
    </row>
    <row r="263" spans="1:9" x14ac:dyDescent="0.35">
      <c r="A263" s="10"/>
      <c r="B263" s="11"/>
      <c r="C263" s="10"/>
      <c r="D263" s="10"/>
      <c r="E263" s="10"/>
      <c r="F263" s="10"/>
      <c r="G263" s="10"/>
      <c r="H263" s="11"/>
      <c r="I263" s="11"/>
    </row>
    <row r="264" spans="1:9" x14ac:dyDescent="0.35">
      <c r="A264" s="10"/>
      <c r="B264" s="11"/>
      <c r="C264" s="10"/>
      <c r="D264" s="10"/>
      <c r="E264" s="10"/>
      <c r="F264" s="10"/>
      <c r="G264" s="10"/>
      <c r="H264" s="11"/>
      <c r="I264" s="11"/>
    </row>
    <row r="265" spans="1:9" x14ac:dyDescent="0.35">
      <c r="A265" s="10"/>
      <c r="B265" s="11"/>
      <c r="C265" s="10"/>
      <c r="D265" s="10"/>
      <c r="E265" s="10"/>
      <c r="F265" s="10"/>
      <c r="G265" s="10"/>
      <c r="H265" s="11"/>
      <c r="I265" s="11"/>
    </row>
    <row r="266" spans="1:9" x14ac:dyDescent="0.35">
      <c r="A266" s="10"/>
      <c r="B266" s="11"/>
      <c r="C266" s="10"/>
      <c r="D266" s="10"/>
      <c r="E266" s="10"/>
      <c r="F266" s="10"/>
      <c r="G266" s="10"/>
      <c r="H266" s="11"/>
      <c r="I266" s="11"/>
    </row>
    <row r="267" spans="1:9" x14ac:dyDescent="0.35">
      <c r="A267" s="10"/>
      <c r="B267" s="11"/>
      <c r="C267" s="10"/>
      <c r="D267" s="10"/>
      <c r="E267" s="10"/>
      <c r="F267" s="10"/>
      <c r="G267" s="10"/>
      <c r="H267" s="11"/>
      <c r="I267" s="11"/>
    </row>
    <row r="268" spans="1:9" x14ac:dyDescent="0.35">
      <c r="A268" s="10"/>
      <c r="B268" s="11"/>
      <c r="C268" s="10"/>
      <c r="D268" s="10"/>
      <c r="E268" s="10"/>
      <c r="F268" s="10"/>
      <c r="G268" s="10"/>
      <c r="H268" s="11"/>
      <c r="I268" s="11"/>
    </row>
    <row r="269" spans="1:9" x14ac:dyDescent="0.35">
      <c r="A269" s="10"/>
      <c r="B269" s="11"/>
      <c r="C269" s="10"/>
      <c r="D269" s="10"/>
      <c r="E269" s="10"/>
      <c r="F269" s="10"/>
      <c r="G269" s="10"/>
      <c r="H269" s="11"/>
      <c r="I269" s="11"/>
    </row>
    <row r="270" spans="1:9" x14ac:dyDescent="0.35">
      <c r="B270">
        <v>9</v>
      </c>
    </row>
    <row r="271" spans="1:9" ht="13.5" customHeight="1" x14ac:dyDescent="0.35"/>
    <row r="272" spans="1:9" x14ac:dyDescent="0.35">
      <c r="B272" s="1" t="s">
        <v>72</v>
      </c>
    </row>
    <row r="273" spans="1:9" x14ac:dyDescent="0.35">
      <c r="A273" s="35" t="s">
        <v>2</v>
      </c>
      <c r="B273" s="35" t="s">
        <v>3</v>
      </c>
      <c r="C273" s="37" t="s">
        <v>4</v>
      </c>
      <c r="D273" s="36" t="s">
        <v>5</v>
      </c>
      <c r="E273" s="36"/>
      <c r="F273" s="36"/>
      <c r="G273" s="37" t="s">
        <v>6</v>
      </c>
      <c r="H273" s="41" t="s">
        <v>7</v>
      </c>
      <c r="I273" s="37" t="s">
        <v>8</v>
      </c>
    </row>
    <row r="274" spans="1:9" ht="29" x14ac:dyDescent="0.35">
      <c r="A274" s="35"/>
      <c r="B274" s="35"/>
      <c r="C274" s="37"/>
      <c r="D274" s="2" t="s">
        <v>9</v>
      </c>
      <c r="E274" s="2" t="s">
        <v>10</v>
      </c>
      <c r="F274" s="3" t="s">
        <v>11</v>
      </c>
      <c r="G274" s="37"/>
      <c r="H274" s="41"/>
      <c r="I274" s="37"/>
    </row>
    <row r="275" spans="1:9" ht="15.5" x14ac:dyDescent="0.35">
      <c r="A275" s="31" t="s">
        <v>73</v>
      </c>
      <c r="B275" s="32"/>
      <c r="C275" s="32"/>
      <c r="D275" s="32"/>
      <c r="E275" s="32"/>
      <c r="F275" s="32"/>
      <c r="G275" s="32"/>
      <c r="H275" s="32"/>
      <c r="I275" s="32"/>
    </row>
    <row r="276" spans="1:9" ht="26.5" x14ac:dyDescent="0.35">
      <c r="A276" s="33" t="s">
        <v>13</v>
      </c>
      <c r="B276" s="4" t="s">
        <v>74</v>
      </c>
      <c r="C276" s="6">
        <v>100</v>
      </c>
      <c r="D276" s="13">
        <v>1.7666666666666668</v>
      </c>
      <c r="E276" s="13">
        <v>8</v>
      </c>
      <c r="F276" s="13">
        <v>8.6666666666666679</v>
      </c>
      <c r="G276" s="13">
        <v>115.76666666666667</v>
      </c>
      <c r="H276" s="6">
        <v>55</v>
      </c>
      <c r="I276" s="5">
        <v>2017</v>
      </c>
    </row>
    <row r="277" spans="1:9" x14ac:dyDescent="0.35">
      <c r="A277" s="34"/>
      <c r="B277" s="4" t="s">
        <v>75</v>
      </c>
      <c r="C277" s="6">
        <v>280</v>
      </c>
      <c r="D277" s="13">
        <v>18.666666666666668</v>
      </c>
      <c r="E277" s="13">
        <v>24.733333333333334</v>
      </c>
      <c r="F277" s="13">
        <v>27.533333333333335</v>
      </c>
      <c r="G277" s="13">
        <v>441.46666666666664</v>
      </c>
      <c r="H277" s="6">
        <v>258</v>
      </c>
      <c r="I277" s="5">
        <v>2017</v>
      </c>
    </row>
    <row r="278" spans="1:9" x14ac:dyDescent="0.35">
      <c r="A278" s="34"/>
      <c r="B278" s="4" t="s">
        <v>76</v>
      </c>
      <c r="C278" s="6">
        <v>200</v>
      </c>
      <c r="D278" s="13">
        <v>0.2</v>
      </c>
      <c r="E278" s="13">
        <v>0.1</v>
      </c>
      <c r="F278" s="13">
        <v>9.3000000000000007</v>
      </c>
      <c r="G278" s="13">
        <v>38</v>
      </c>
      <c r="H278" s="6">
        <v>457</v>
      </c>
      <c r="I278" s="5">
        <v>2021</v>
      </c>
    </row>
    <row r="279" spans="1:9" x14ac:dyDescent="0.35">
      <c r="A279" s="34"/>
      <c r="B279" s="4" t="s">
        <v>26</v>
      </c>
      <c r="C279" s="6">
        <v>45</v>
      </c>
      <c r="D279" s="13">
        <v>3.42</v>
      </c>
      <c r="E279" s="13">
        <v>0.36</v>
      </c>
      <c r="F279" s="13">
        <v>22.14</v>
      </c>
      <c r="G279" s="13">
        <v>95.3</v>
      </c>
      <c r="H279" s="6">
        <v>573</v>
      </c>
      <c r="I279" s="5">
        <v>2021</v>
      </c>
    </row>
    <row r="280" spans="1:9" x14ac:dyDescent="0.35">
      <c r="A280" s="34"/>
      <c r="B280" s="4" t="s">
        <v>17</v>
      </c>
      <c r="C280" s="6">
        <v>25</v>
      </c>
      <c r="D280" s="13">
        <v>2</v>
      </c>
      <c r="E280" s="13">
        <v>0.38</v>
      </c>
      <c r="F280" s="13">
        <v>10</v>
      </c>
      <c r="G280" s="13">
        <v>51.5</v>
      </c>
      <c r="H280" s="6">
        <v>574</v>
      </c>
      <c r="I280" s="5">
        <v>2021</v>
      </c>
    </row>
    <row r="281" spans="1:9" x14ac:dyDescent="0.35">
      <c r="A281" s="2" t="s">
        <v>21</v>
      </c>
      <c r="B281" s="8"/>
      <c r="C281" s="9">
        <f>SUM(C276:C280)</f>
        <v>650</v>
      </c>
      <c r="D281" s="23">
        <f>SUM(D276:D280)</f>
        <v>26.053333333333335</v>
      </c>
      <c r="E281" s="23">
        <f>SUM(E276:E280)</f>
        <v>33.573333333333338</v>
      </c>
      <c r="F281" s="23">
        <f>SUM(F276:F280)</f>
        <v>77.64</v>
      </c>
      <c r="G281" s="23">
        <f>SUM(G276:G280)</f>
        <v>742.0333333333333</v>
      </c>
      <c r="H281" s="2"/>
      <c r="I281" s="8"/>
    </row>
    <row r="282" spans="1:9" x14ac:dyDescent="0.35">
      <c r="A282" s="38" t="s">
        <v>124</v>
      </c>
      <c r="B282" s="17" t="s">
        <v>92</v>
      </c>
      <c r="C282" s="8">
        <v>100</v>
      </c>
      <c r="D282" s="15">
        <v>1.3166666666666667</v>
      </c>
      <c r="E282" s="15">
        <v>3.2666666666666662</v>
      </c>
      <c r="F282" s="15">
        <v>5.6333333333333329</v>
      </c>
      <c r="G282" s="15">
        <v>60.4</v>
      </c>
      <c r="H282" s="7">
        <v>45</v>
      </c>
      <c r="I282" s="8">
        <v>2011</v>
      </c>
    </row>
    <row r="283" spans="1:9" ht="29" x14ac:dyDescent="0.35">
      <c r="A283" s="39"/>
      <c r="B283" s="17" t="s">
        <v>110</v>
      </c>
      <c r="C283" s="8">
        <v>300</v>
      </c>
      <c r="D283" s="15">
        <v>6.8999999999999995</v>
      </c>
      <c r="E283" s="15">
        <v>6.6000000000000005</v>
      </c>
      <c r="F283" s="15">
        <v>22.8</v>
      </c>
      <c r="G283" s="15">
        <v>176.7</v>
      </c>
      <c r="H283" s="7">
        <v>102</v>
      </c>
      <c r="I283" s="8">
        <v>2011</v>
      </c>
    </row>
    <row r="284" spans="1:9" x14ac:dyDescent="0.35">
      <c r="A284" s="39"/>
      <c r="B284" s="17" t="s">
        <v>120</v>
      </c>
      <c r="C284" s="8">
        <v>105</v>
      </c>
      <c r="D284" s="15">
        <v>9.3000000000000007</v>
      </c>
      <c r="E284" s="15">
        <v>13</v>
      </c>
      <c r="F284" s="15">
        <v>12.1</v>
      </c>
      <c r="G284" s="15">
        <v>208</v>
      </c>
      <c r="H284" s="7">
        <v>280</v>
      </c>
      <c r="I284" s="8">
        <v>2011</v>
      </c>
    </row>
    <row r="285" spans="1:9" x14ac:dyDescent="0.35">
      <c r="A285" s="39"/>
      <c r="B285" s="17" t="s">
        <v>121</v>
      </c>
      <c r="C285" s="8">
        <v>200</v>
      </c>
      <c r="D285" s="15">
        <v>5.6266666666666669</v>
      </c>
      <c r="E285" s="15">
        <v>6.7466666666666661</v>
      </c>
      <c r="F285" s="15">
        <v>32.24</v>
      </c>
      <c r="G285" s="15">
        <v>212.13333333333333</v>
      </c>
      <c r="H285" s="7">
        <v>303</v>
      </c>
      <c r="I285" s="8">
        <v>2011</v>
      </c>
    </row>
    <row r="286" spans="1:9" ht="29" x14ac:dyDescent="0.35">
      <c r="A286" s="39"/>
      <c r="B286" s="17" t="s">
        <v>36</v>
      </c>
      <c r="C286" s="8">
        <v>200</v>
      </c>
      <c r="D286" s="15">
        <v>1</v>
      </c>
      <c r="E286" s="15">
        <v>0.2</v>
      </c>
      <c r="F286" s="15">
        <v>20.2</v>
      </c>
      <c r="G286" s="15">
        <v>92</v>
      </c>
      <c r="H286" s="7">
        <v>389</v>
      </c>
      <c r="I286" s="8">
        <v>2011</v>
      </c>
    </row>
    <row r="287" spans="1:9" x14ac:dyDescent="0.35">
      <c r="A287" s="39"/>
      <c r="B287" s="17" t="s">
        <v>26</v>
      </c>
      <c r="C287" s="8">
        <v>50</v>
      </c>
      <c r="D287" s="15">
        <v>3.833333333333333</v>
      </c>
      <c r="E287" s="15">
        <v>0.33333333333333337</v>
      </c>
      <c r="F287" s="15">
        <v>25.166666666666664</v>
      </c>
      <c r="G287" s="15">
        <v>118.33333333333333</v>
      </c>
      <c r="H287" s="7" t="s">
        <v>15</v>
      </c>
      <c r="I287" s="8">
        <v>2011</v>
      </c>
    </row>
    <row r="288" spans="1:9" x14ac:dyDescent="0.35">
      <c r="A288" s="39"/>
      <c r="B288" s="17" t="s">
        <v>17</v>
      </c>
      <c r="C288" s="8">
        <v>30</v>
      </c>
      <c r="D288" s="15">
        <v>1.7</v>
      </c>
      <c r="E288" s="15">
        <v>0.3</v>
      </c>
      <c r="F288" s="15">
        <v>14.8</v>
      </c>
      <c r="G288" s="15">
        <v>69.599999999999994</v>
      </c>
      <c r="H288" s="7" t="s">
        <v>15</v>
      </c>
      <c r="I288" s="8">
        <v>2011</v>
      </c>
    </row>
    <row r="289" spans="1:9" x14ac:dyDescent="0.35">
      <c r="A289" s="40"/>
      <c r="B289" s="17" t="s">
        <v>96</v>
      </c>
      <c r="C289" s="8">
        <v>100</v>
      </c>
      <c r="D289" s="15">
        <v>0.4</v>
      </c>
      <c r="E289" s="15">
        <v>0.4</v>
      </c>
      <c r="F289" s="15">
        <v>9.8000000000000007</v>
      </c>
      <c r="G289" s="15">
        <v>47</v>
      </c>
      <c r="H289" s="7">
        <v>338</v>
      </c>
      <c r="I289" s="8">
        <v>2011</v>
      </c>
    </row>
    <row r="290" spans="1:9" x14ac:dyDescent="0.35">
      <c r="A290" s="2" t="s">
        <v>97</v>
      </c>
      <c r="B290" s="8"/>
      <c r="C290" s="2">
        <f>SUM(C282:C289)</f>
        <v>1085</v>
      </c>
      <c r="D290" s="23">
        <f t="shared" ref="D290:G290" si="19">SUM(D282:D289)</f>
        <v>30.076666666666661</v>
      </c>
      <c r="E290" s="23">
        <f t="shared" si="19"/>
        <v>30.846666666666664</v>
      </c>
      <c r="F290" s="23">
        <f t="shared" si="19"/>
        <v>142.74000000000004</v>
      </c>
      <c r="G290" s="23">
        <f t="shared" si="19"/>
        <v>984.16666666666674</v>
      </c>
    </row>
    <row r="291" spans="1:9" x14ac:dyDescent="0.35">
      <c r="A291" s="2" t="s">
        <v>127</v>
      </c>
      <c r="B291" s="8"/>
      <c r="C291" s="2">
        <f>C281+C290</f>
        <v>1735</v>
      </c>
      <c r="D291" s="23">
        <f t="shared" ref="D291:G291" si="20">D281+D290</f>
        <v>56.129999999999995</v>
      </c>
      <c r="E291" s="23">
        <f t="shared" si="20"/>
        <v>64.42</v>
      </c>
      <c r="F291" s="23">
        <f t="shared" si="20"/>
        <v>220.38000000000005</v>
      </c>
      <c r="G291" s="23">
        <f t="shared" si="20"/>
        <v>1726.2</v>
      </c>
      <c r="H291" s="10"/>
      <c r="I291" s="11"/>
    </row>
    <row r="292" spans="1:9" x14ac:dyDescent="0.35">
      <c r="A292" s="10"/>
      <c r="B292" s="11"/>
      <c r="C292" s="10"/>
      <c r="D292" s="10"/>
      <c r="E292" s="10"/>
      <c r="F292" s="10"/>
      <c r="G292" s="10"/>
      <c r="H292" s="10"/>
      <c r="I292" s="11"/>
    </row>
    <row r="293" spans="1:9" x14ac:dyDescent="0.35">
      <c r="A293" s="10"/>
      <c r="B293" s="11"/>
      <c r="C293" s="10"/>
      <c r="D293" s="10"/>
      <c r="E293" s="10"/>
      <c r="F293" s="10"/>
      <c r="G293" s="10"/>
      <c r="H293" s="10"/>
      <c r="I293" s="11"/>
    </row>
    <row r="294" spans="1:9" x14ac:dyDescent="0.35">
      <c r="A294" s="10"/>
      <c r="B294" s="11"/>
      <c r="C294" s="10"/>
      <c r="D294" s="10"/>
      <c r="E294" s="10"/>
      <c r="F294" s="10"/>
      <c r="G294" s="10"/>
      <c r="H294" s="10"/>
      <c r="I294" s="11"/>
    </row>
    <row r="295" spans="1:9" x14ac:dyDescent="0.35">
      <c r="A295" s="10"/>
      <c r="B295" s="11"/>
      <c r="C295" s="10"/>
      <c r="D295" s="10"/>
      <c r="E295" s="10"/>
      <c r="F295" s="10"/>
      <c r="G295" s="10"/>
      <c r="H295" s="10"/>
      <c r="I295" s="11"/>
    </row>
    <row r="296" spans="1:9" x14ac:dyDescent="0.35">
      <c r="A296" s="10"/>
      <c r="B296" s="11"/>
      <c r="C296" s="10"/>
      <c r="D296" s="10"/>
      <c r="E296" s="10"/>
      <c r="F296" s="10"/>
      <c r="G296" s="10"/>
      <c r="H296" s="10"/>
      <c r="I296" s="11"/>
    </row>
    <row r="297" spans="1:9" x14ac:dyDescent="0.35">
      <c r="A297" s="10"/>
      <c r="B297" s="11"/>
      <c r="C297" s="10"/>
      <c r="D297" s="10"/>
      <c r="E297" s="10"/>
      <c r="F297" s="10"/>
      <c r="G297" s="10"/>
      <c r="H297" s="10"/>
      <c r="I297" s="11"/>
    </row>
    <row r="298" spans="1:9" x14ac:dyDescent="0.35">
      <c r="A298" s="10"/>
      <c r="B298" s="11"/>
      <c r="C298" s="10"/>
      <c r="D298" s="10"/>
      <c r="E298" s="10"/>
      <c r="F298" s="10"/>
      <c r="G298" s="10"/>
      <c r="H298" s="10"/>
      <c r="I298" s="11"/>
    </row>
    <row r="299" spans="1:9" x14ac:dyDescent="0.35">
      <c r="A299" s="10"/>
      <c r="B299" s="11">
        <v>10</v>
      </c>
      <c r="C299" s="10"/>
      <c r="D299" s="10"/>
      <c r="E299" s="10"/>
      <c r="F299" s="10"/>
      <c r="G299" s="10"/>
      <c r="H299" s="10"/>
      <c r="I299" s="11"/>
    </row>
    <row r="300" spans="1:9" x14ac:dyDescent="0.35">
      <c r="A300" s="10"/>
      <c r="B300" s="11"/>
      <c r="C300" s="10"/>
      <c r="D300" s="10"/>
      <c r="E300" s="10"/>
      <c r="F300" s="10"/>
      <c r="G300" s="10"/>
      <c r="H300" s="10"/>
      <c r="I300" s="11"/>
    </row>
    <row r="303" spans="1:9" x14ac:dyDescent="0.35">
      <c r="B303" s="1" t="s">
        <v>77</v>
      </c>
    </row>
    <row r="305" spans="2:6" x14ac:dyDescent="0.35">
      <c r="B305" s="35" t="s">
        <v>78</v>
      </c>
      <c r="C305" s="36" t="s">
        <v>79</v>
      </c>
      <c r="D305" s="36"/>
      <c r="E305" s="36"/>
      <c r="F305" s="37" t="s">
        <v>80</v>
      </c>
    </row>
    <row r="306" spans="2:6" ht="29" x14ac:dyDescent="0.35">
      <c r="B306" s="35"/>
      <c r="C306" s="2" t="s">
        <v>81</v>
      </c>
      <c r="D306" s="2" t="s">
        <v>82</v>
      </c>
      <c r="E306" s="3" t="s">
        <v>83</v>
      </c>
      <c r="F306" s="35"/>
    </row>
    <row r="307" spans="2:6" x14ac:dyDescent="0.35">
      <c r="B307" s="8" t="s">
        <v>84</v>
      </c>
      <c r="C307" s="15">
        <f>D25+D52+D82+D110+D144+D170+D200+D232+D262+D291</f>
        <v>545.15108882947106</v>
      </c>
      <c r="D307" s="15">
        <f>E25+E52+E82+E110+E144+E170+E200+E232+E262+E291</f>
        <v>570.47866161616162</v>
      </c>
      <c r="E307" s="15">
        <f>F25+F52+F82+F110+F144+F170+F200+F232+F262+F291</f>
        <v>2729.6534714795011</v>
      </c>
      <c r="F307" s="15">
        <f>G25+G52+G82+G110+G144+G170+G200+G232+G262+G291</f>
        <v>17339.154468211527</v>
      </c>
    </row>
    <row r="308" spans="2:6" x14ac:dyDescent="0.35">
      <c r="B308" s="8" t="s">
        <v>85</v>
      </c>
      <c r="C308" s="15">
        <f>C307/10</f>
        <v>54.515108882947104</v>
      </c>
      <c r="D308" s="15">
        <f t="shared" ref="D308:F308" si="21">D307/10</f>
        <v>57.047866161616163</v>
      </c>
      <c r="E308" s="15">
        <f t="shared" si="21"/>
        <v>272.96534714795013</v>
      </c>
      <c r="F308" s="15">
        <f t="shared" si="21"/>
        <v>1733.9154468211527</v>
      </c>
    </row>
    <row r="309" spans="2:6" ht="43.5" x14ac:dyDescent="0.35">
      <c r="B309" s="14" t="s">
        <v>86</v>
      </c>
      <c r="C309" s="15">
        <f>C308/F308*100</f>
        <v>3.1440465556086683</v>
      </c>
      <c r="D309" s="15">
        <f>D308/F308*100</f>
        <v>3.2901181119416174</v>
      </c>
      <c r="E309" s="15">
        <f>E308/F308*100</f>
        <v>15.742713847343994</v>
      </c>
      <c r="F309" s="15"/>
    </row>
    <row r="312" spans="2:6" x14ac:dyDescent="0.35">
      <c r="B312" s="1" t="s">
        <v>87</v>
      </c>
      <c r="C312" s="1"/>
      <c r="D312" s="1"/>
      <c r="E312" s="1"/>
    </row>
    <row r="314" spans="2:6" x14ac:dyDescent="0.35">
      <c r="B314" s="16" t="s">
        <v>88</v>
      </c>
      <c r="C314" s="16" t="s">
        <v>89</v>
      </c>
    </row>
    <row r="315" spans="2:6" x14ac:dyDescent="0.35">
      <c r="B315" s="8" t="s">
        <v>128</v>
      </c>
      <c r="C315" s="8">
        <f>C25+C52+C82+C110+C144+C170+C200+C232+C262+C291</f>
        <v>17255</v>
      </c>
    </row>
    <row r="328" spans="2:2" x14ac:dyDescent="0.35">
      <c r="B328">
        <v>11</v>
      </c>
    </row>
  </sheetData>
  <mergeCells count="103">
    <mergeCell ref="A16:A23"/>
    <mergeCell ref="A43:A50"/>
    <mergeCell ref="A73:A80"/>
    <mergeCell ref="A102:A108"/>
    <mergeCell ref="A134:A142"/>
    <mergeCell ref="I6:I7"/>
    <mergeCell ref="A8:I8"/>
    <mergeCell ref="A9:A14"/>
    <mergeCell ref="A31:A32"/>
    <mergeCell ref="B31:B32"/>
    <mergeCell ref="C31:C32"/>
    <mergeCell ref="D31:F31"/>
    <mergeCell ref="G31:G32"/>
    <mergeCell ref="H31:H32"/>
    <mergeCell ref="I31:I32"/>
    <mergeCell ref="A6:A7"/>
    <mergeCell ref="B6:B7"/>
    <mergeCell ref="C6:C7"/>
    <mergeCell ref="D6:F6"/>
    <mergeCell ref="G6:G7"/>
    <mergeCell ref="H6:H7"/>
    <mergeCell ref="A33:I33"/>
    <mergeCell ref="A34:A41"/>
    <mergeCell ref="A62:A63"/>
    <mergeCell ref="B62:B63"/>
    <mergeCell ref="C62:C63"/>
    <mergeCell ref="D62:F62"/>
    <mergeCell ref="G62:G63"/>
    <mergeCell ref="H62:H63"/>
    <mergeCell ref="I62:I63"/>
    <mergeCell ref="A64:I64"/>
    <mergeCell ref="A65:A71"/>
    <mergeCell ref="A94:A95"/>
    <mergeCell ref="B94:B95"/>
    <mergeCell ref="C94:C95"/>
    <mergeCell ref="D94:F94"/>
    <mergeCell ref="G94:G95"/>
    <mergeCell ref="H94:H95"/>
    <mergeCell ref="I94:I95"/>
    <mergeCell ref="A96:I96"/>
    <mergeCell ref="A97:A100"/>
    <mergeCell ref="A123:A124"/>
    <mergeCell ref="B123:B124"/>
    <mergeCell ref="C123:C124"/>
    <mergeCell ref="D123:F123"/>
    <mergeCell ref="G123:G124"/>
    <mergeCell ref="H123:H124"/>
    <mergeCell ref="I123:I124"/>
    <mergeCell ref="A125:I125"/>
    <mergeCell ref="A126:A132"/>
    <mergeCell ref="A152:A153"/>
    <mergeCell ref="B152:B153"/>
    <mergeCell ref="C152:C153"/>
    <mergeCell ref="D152:F152"/>
    <mergeCell ref="G152:G153"/>
    <mergeCell ref="H152:H153"/>
    <mergeCell ref="I152:I153"/>
    <mergeCell ref="A154:I154"/>
    <mergeCell ref="A155:A159"/>
    <mergeCell ref="A179:A180"/>
    <mergeCell ref="B179:B180"/>
    <mergeCell ref="C179:C180"/>
    <mergeCell ref="D179:F179"/>
    <mergeCell ref="G179:G180"/>
    <mergeCell ref="H179:H180"/>
    <mergeCell ref="I179:I180"/>
    <mergeCell ref="A161:A168"/>
    <mergeCell ref="A181:I181"/>
    <mergeCell ref="A182:A189"/>
    <mergeCell ref="A211:A212"/>
    <mergeCell ref="B211:B212"/>
    <mergeCell ref="C211:C212"/>
    <mergeCell ref="D211:F211"/>
    <mergeCell ref="G211:G212"/>
    <mergeCell ref="H211:H212"/>
    <mergeCell ref="I211:I212"/>
    <mergeCell ref="A191:A198"/>
    <mergeCell ref="A213:I213"/>
    <mergeCell ref="A214:A220"/>
    <mergeCell ref="A241:A242"/>
    <mergeCell ref="B241:B242"/>
    <mergeCell ref="C241:C242"/>
    <mergeCell ref="D241:F241"/>
    <mergeCell ref="G241:G242"/>
    <mergeCell ref="H241:H242"/>
    <mergeCell ref="I241:I242"/>
    <mergeCell ref="A222:A230"/>
    <mergeCell ref="A275:I275"/>
    <mergeCell ref="A276:A280"/>
    <mergeCell ref="B305:B306"/>
    <mergeCell ref="C305:E305"/>
    <mergeCell ref="F305:F306"/>
    <mergeCell ref="A282:A289"/>
    <mergeCell ref="A243:I243"/>
    <mergeCell ref="A244:A250"/>
    <mergeCell ref="A273:A274"/>
    <mergeCell ref="B273:B274"/>
    <mergeCell ref="C273:C274"/>
    <mergeCell ref="D273:F273"/>
    <mergeCell ref="G273:G274"/>
    <mergeCell ref="H273:H274"/>
    <mergeCell ref="I273:I274"/>
    <mergeCell ref="A252:A26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2025-11-24T09:13:02Z</dcterms:modified>
</cp:coreProperties>
</file>